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FRDA &amp; NPS Trust Communication April 2019 Onwards\NPS Trust\2024-25\Monthly\6. September 2024\5. Website Upload- Portfolio\"/>
    </mc:Choice>
  </mc:AlternateContent>
  <xr:revisionPtr revIDLastSave="0" documentId="8_{114FF9CC-4500-4247-9AC4-0EAC086052EF}" xr6:coauthVersionLast="47" xr6:coauthVersionMax="47" xr10:uidLastSave="{00000000-0000-0000-0000-000000000000}"/>
  <bookViews>
    <workbookView xWindow="-120" yWindow="-120" windowWidth="20730" windowHeight="11160" xr2:uid="{542A8AA9-865E-483D-A9E9-701895E5B198}"/>
  </bookViews>
  <sheets>
    <sheet name="Port_Tax Saver" sheetId="1" r:id="rId1"/>
  </sheets>
  <externalReferences>
    <externalReference r:id="rId2"/>
  </externalReferences>
  <definedNames>
    <definedName name="_xlnm._FilterDatabase" localSheetId="0" hidden="1">'Port_Tax Saver'!$C$6:$H$72</definedName>
    <definedName name="IN">#REF!</definedName>
    <definedName name="_xlnm.Print_Area" localSheetId="0">'Port_Tax Saver'!$B$2:$G$100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5" i="1" l="1"/>
  <c r="F129" i="1" s="1"/>
  <c r="G129" i="1" s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F135" i="1"/>
  <c r="G135" i="1" s="1"/>
  <c r="F134" i="1"/>
  <c r="G134" i="1" s="1"/>
  <c r="F133" i="1"/>
  <c r="F132" i="1"/>
  <c r="F131" i="1"/>
  <c r="G131" i="1" s="1"/>
  <c r="F130" i="1"/>
  <c r="G130" i="1" s="1"/>
  <c r="F128" i="1"/>
  <c r="G128" i="1" s="1"/>
  <c r="F127" i="1"/>
  <c r="G127" i="1" s="1"/>
  <c r="F126" i="1"/>
  <c r="G126" i="1" s="1"/>
  <c r="F125" i="1"/>
  <c r="G125" i="1" s="1"/>
  <c r="F124" i="1"/>
  <c r="F108" i="1"/>
  <c r="F110" i="1" s="1"/>
  <c r="F98" i="1"/>
  <c r="G98" i="1" s="1"/>
  <c r="G96" i="1" l="1"/>
  <c r="G88" i="1"/>
  <c r="G80" i="1"/>
  <c r="G72" i="1"/>
  <c r="G64" i="1"/>
  <c r="G56" i="1"/>
  <c r="G48" i="1"/>
  <c r="G40" i="1"/>
  <c r="G32" i="1"/>
  <c r="G24" i="1"/>
  <c r="G16" i="1"/>
  <c r="G8" i="1"/>
  <c r="G108" i="1"/>
  <c r="G95" i="1"/>
  <c r="G87" i="1"/>
  <c r="G79" i="1"/>
  <c r="G71" i="1"/>
  <c r="G55" i="1"/>
  <c r="G47" i="1"/>
  <c r="G39" i="1"/>
  <c r="G31" i="1"/>
  <c r="G23" i="1"/>
  <c r="G7" i="1"/>
  <c r="G97" i="1"/>
  <c r="G49" i="1"/>
  <c r="G63" i="1"/>
  <c r="G15" i="1"/>
  <c r="G81" i="1"/>
  <c r="G65" i="1"/>
  <c r="G41" i="1"/>
  <c r="G17" i="1"/>
  <c r="G94" i="1"/>
  <c r="G86" i="1"/>
  <c r="G78" i="1"/>
  <c r="G70" i="1"/>
  <c r="G62" i="1"/>
  <c r="G54" i="1"/>
  <c r="G46" i="1"/>
  <c r="G38" i="1"/>
  <c r="G30" i="1"/>
  <c r="G22" i="1"/>
  <c r="G14" i="1"/>
  <c r="G21" i="1"/>
  <c r="G25" i="1"/>
  <c r="G106" i="1"/>
  <c r="G93" i="1"/>
  <c r="G85" i="1"/>
  <c r="G77" i="1"/>
  <c r="G69" i="1"/>
  <c r="G61" i="1"/>
  <c r="G53" i="1"/>
  <c r="G45" i="1"/>
  <c r="G37" i="1"/>
  <c r="G29" i="1"/>
  <c r="G13" i="1"/>
  <c r="G102" i="1"/>
  <c r="G92" i="1"/>
  <c r="G84" i="1"/>
  <c r="G76" i="1"/>
  <c r="G68" i="1"/>
  <c r="G60" i="1"/>
  <c r="G52" i="1"/>
  <c r="G44" i="1"/>
  <c r="G36" i="1"/>
  <c r="G28" i="1"/>
  <c r="G20" i="1"/>
  <c r="G12" i="1"/>
  <c r="G83" i="1"/>
  <c r="G75" i="1"/>
  <c r="G59" i="1"/>
  <c r="G43" i="1"/>
  <c r="G27" i="1"/>
  <c r="G19" i="1"/>
  <c r="G82" i="1"/>
  <c r="G74" i="1"/>
  <c r="G58" i="1"/>
  <c r="G42" i="1"/>
  <c r="G26" i="1"/>
  <c r="G10" i="1"/>
  <c r="G91" i="1"/>
  <c r="G67" i="1"/>
  <c r="G51" i="1"/>
  <c r="G35" i="1"/>
  <c r="G11" i="1"/>
  <c r="G90" i="1"/>
  <c r="G66" i="1"/>
  <c r="G50" i="1"/>
  <c r="G34" i="1"/>
  <c r="G18" i="1"/>
  <c r="G89" i="1"/>
  <c r="G73" i="1"/>
  <c r="G57" i="1"/>
  <c r="G33" i="1"/>
  <c r="G9" i="1"/>
  <c r="G132" i="1"/>
  <c r="G124" i="1"/>
  <c r="G133" i="1"/>
</calcChain>
</file>

<file path=xl/sharedStrings.xml><?xml version="1.0" encoding="utf-8"?>
<sst xmlns="http://schemas.openxmlformats.org/spreadsheetml/2006/main" count="353" uniqueCount="301">
  <si>
    <t>NAME OF PENSION FUND</t>
  </si>
  <si>
    <t>ADITYA BIRLA SUN LIFE PENSION MANAGEMENT LIMITED</t>
  </si>
  <si>
    <t>TAX SAVER2</t>
  </si>
  <si>
    <t>SCHEME NAME</t>
  </si>
  <si>
    <t>Scheme Tax Saver Tier II</t>
  </si>
  <si>
    <t>MONTH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</si>
  <si>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</si>
  <si>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</si>
  <si>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</si>
  <si>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</si>
  <si>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</si>
  <si>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</si>
  <si>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</si>
  <si>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IN000929C058</t>
  </si>
  <si>
    <t>Gsec Strip 12-09-2029</t>
  </si>
  <si>
    <t>CGS</t>
  </si>
  <si>
    <t>IN0020200401</t>
  </si>
  <si>
    <t>6.76 GS 22.02.2061</t>
  </si>
  <si>
    <t>IN0020220011</t>
  </si>
  <si>
    <t>7.10 GS 18.04.2029</t>
  </si>
  <si>
    <t>IN0020230044</t>
  </si>
  <si>
    <t>7.25 GS 12.06.2063</t>
  </si>
  <si>
    <t>IN0020230127</t>
  </si>
  <si>
    <t>7.46 GS 06.11.2073</t>
  </si>
  <si>
    <t>IN0020240019</t>
  </si>
  <si>
    <t>7.10 GS 08.04.2034</t>
  </si>
  <si>
    <t>IN0020240035</t>
  </si>
  <si>
    <t>7.34 GS 22.04.2064</t>
  </si>
  <si>
    <t>IN9397D01014</t>
  </si>
  <si>
    <t>Bharti Airtel partly Paid(14:1)</t>
  </si>
  <si>
    <t>Activities of maintaining and operating pageing</t>
  </si>
  <si>
    <t>INE002A01018</t>
  </si>
  <si>
    <t>RELIANCE INDUSTRIES LIMITED</t>
  </si>
  <si>
    <t>Production of liquid and gaseous fuels, illuminating oils, lubricating</t>
  </si>
  <si>
    <t>INE003A01024</t>
  </si>
  <si>
    <t>SIEMENS LIMITED</t>
  </si>
  <si>
    <t>Manufacture of electric power distribution transformers, arc-welding</t>
  </si>
  <si>
    <t>INE006I01046</t>
  </si>
  <si>
    <t>ASTRAL LIMITED</t>
  </si>
  <si>
    <t>Manufacture of other plastics products n.e.c.</t>
  </si>
  <si>
    <t>INE009A01021</t>
  </si>
  <si>
    <t>INFOSYS LTD EQ</t>
  </si>
  <si>
    <t>Writing , modifying, testing of computer program</t>
  </si>
  <si>
    <t>INE016A01026</t>
  </si>
  <si>
    <t>Dabur India Limited</t>
  </si>
  <si>
    <t>Manufacture of hair oil, shampoo, hair dye etc.</t>
  </si>
  <si>
    <t>INE018A01030</t>
  </si>
  <si>
    <t>LARSEN AND TOUBRO LIMITED</t>
  </si>
  <si>
    <t>Construction of utility projects n.e.c.</t>
  </si>
  <si>
    <t>INE020B01018</t>
  </si>
  <si>
    <t>Rec ltd</t>
  </si>
  <si>
    <t>Other credit granting</t>
  </si>
  <si>
    <t>INE021A01026</t>
  </si>
  <si>
    <t>ASIAN PAINTS LTD.</t>
  </si>
  <si>
    <t>Manufacture of paints and varnishes, enamels or lacquers</t>
  </si>
  <si>
    <t>INE028A01039</t>
  </si>
  <si>
    <t>Bank Of Baroda</t>
  </si>
  <si>
    <t>Monetary intermediation of commercial banks, saving banks. postal savings</t>
  </si>
  <si>
    <t>INE029A01011</t>
  </si>
  <si>
    <t>Bharat Petroleum Corporation Limited</t>
  </si>
  <si>
    <t>INE030A01027</t>
  </si>
  <si>
    <t>HINDUSTAN UNILEVER LIMITED</t>
  </si>
  <si>
    <t>Manufacture of soap all forms</t>
  </si>
  <si>
    <t>INE038A01020</t>
  </si>
  <si>
    <t>HINDALCO INDUSTRIES LTD.</t>
  </si>
  <si>
    <t>Manufacture of Aluminium from alumina and by other methods and products</t>
  </si>
  <si>
    <t>INE040A01034</t>
  </si>
  <si>
    <t>HDFC BANK LTD</t>
  </si>
  <si>
    <t>INE044A01036</t>
  </si>
  <si>
    <t>SUN PHARMACEUTICALS INDUSTRIES LTD</t>
  </si>
  <si>
    <t>Manufacture of medicinal substances used in the manufacture of pharmaceuticals:</t>
  </si>
  <si>
    <t>INE059A01026</t>
  </si>
  <si>
    <t>CIPLA LIMITED</t>
  </si>
  <si>
    <t>INE062A01020</t>
  </si>
  <si>
    <t>STATE BANK OF INDIA</t>
  </si>
  <si>
    <t>INE066A01021</t>
  </si>
  <si>
    <t>EICHER MOTORS LTD</t>
  </si>
  <si>
    <t>Manufacture of motorcycles, scooters, mopeds etc. and their</t>
  </si>
  <si>
    <t>INE073K01018</t>
  </si>
  <si>
    <t>Sona BLW Precision Forgings Limited</t>
  </si>
  <si>
    <t>Manufacture of diverse parts and accessories for motor vehecles sucs as brakes,</t>
  </si>
  <si>
    <t>INE075A01022</t>
  </si>
  <si>
    <t>WIPRO LTD</t>
  </si>
  <si>
    <t>INE081A01020</t>
  </si>
  <si>
    <t>TATA STEEL LIMITED.</t>
  </si>
  <si>
    <t>Manufacture of hot-rolled and cold-rolled products of steel</t>
  </si>
  <si>
    <t>INE089A01023</t>
  </si>
  <si>
    <t>Dr. Reddy's Laboratories Limited</t>
  </si>
  <si>
    <t>INE090A01021</t>
  </si>
  <si>
    <t>ICICI BANK LTD</t>
  </si>
  <si>
    <t>INE093I01010</t>
  </si>
  <si>
    <t>Oberoi Realty Ltd</t>
  </si>
  <si>
    <t>Construction of buildings carried out on own-account basis or on</t>
  </si>
  <si>
    <t>INE095A01012</t>
  </si>
  <si>
    <t>IndusInd Bank Limited</t>
  </si>
  <si>
    <t>INE101A01026</t>
  </si>
  <si>
    <t>MAHINDRA AND MAHINDRA LTD</t>
  </si>
  <si>
    <t>Manufacture of tractors used in agriculture and forestry</t>
  </si>
  <si>
    <t>INE117A01022</t>
  </si>
  <si>
    <t>ABB India Limited</t>
  </si>
  <si>
    <t>Manufacture of electricity distribution and control apparatus</t>
  </si>
  <si>
    <t>INE121A01024</t>
  </si>
  <si>
    <t>CHOLAMANDALAM INVESTMENT AND FINANCE COMPANY</t>
  </si>
  <si>
    <t>INE121J01017</t>
  </si>
  <si>
    <t>Indus Towers Ltd</t>
  </si>
  <si>
    <t>INE123W01016</t>
  </si>
  <si>
    <t>SBI LIFE INSURANCE COMPANY LIMITED</t>
  </si>
  <si>
    <t>Monetary Intermediation of Commercial Banks, Saving Banks. Postal Savings Bank and Discount Houses</t>
  </si>
  <si>
    <t>INE129A01019</t>
  </si>
  <si>
    <t>GAIL (INDIA) LIMITED .</t>
  </si>
  <si>
    <t>Disrtibution and sale of gaseous fuels through mains</t>
  </si>
  <si>
    <t>INE151A01013</t>
  </si>
  <si>
    <t>Tata Communications Limited</t>
  </si>
  <si>
    <t>Other telecommunications activities</t>
  </si>
  <si>
    <t>INE152A01029</t>
  </si>
  <si>
    <t>Thermax Ltd.</t>
  </si>
  <si>
    <t>Manufacture of central heating boilers and radiators and parts and</t>
  </si>
  <si>
    <t>INE154A01025</t>
  </si>
  <si>
    <t>ITC LTD</t>
  </si>
  <si>
    <t>Manufacture of cigarettes, cigarette tobacco</t>
  </si>
  <si>
    <t>INE155A01022</t>
  </si>
  <si>
    <t>TATA MOTORS LTD</t>
  </si>
  <si>
    <t>Manufacture of commercial vehicles such as vans, lorries, over-the-road</t>
  </si>
  <si>
    <t>INE158A01026</t>
  </si>
  <si>
    <t>HERO MOTOCORP LIMITED</t>
  </si>
  <si>
    <t>INE176B01034</t>
  </si>
  <si>
    <t>Havells India Limited.</t>
  </si>
  <si>
    <t>Manufacture of other electronic and electric wires and cables</t>
  </si>
  <si>
    <t>INE180A01020</t>
  </si>
  <si>
    <t>Max Financial Services</t>
  </si>
  <si>
    <t>Activities of holding companies</t>
  </si>
  <si>
    <t>INE192A01025</t>
  </si>
  <si>
    <t>Tata Consumer Products Limited</t>
  </si>
  <si>
    <t>Processing and blending of tea including manufacture of instant tea</t>
  </si>
  <si>
    <t>INE192R01011</t>
  </si>
  <si>
    <t>Avenue Supermarts Pvt Ltd</t>
  </si>
  <si>
    <t>Retail sale in non-specialized stores with food, beverages or tobacco</t>
  </si>
  <si>
    <t>INE196A01026</t>
  </si>
  <si>
    <t>MARICO LTD</t>
  </si>
  <si>
    <t>Manufacture of vegetable oils and fats excluding corn oil</t>
  </si>
  <si>
    <t>INE200M01039</t>
  </si>
  <si>
    <t>VARUN INDUSTRIES LIMITED</t>
  </si>
  <si>
    <t>Manufacture of aerated drinks</t>
  </si>
  <si>
    <t>INE213A01029</t>
  </si>
  <si>
    <t>OIL AND NATURAL GAS CORPORATION LTD</t>
  </si>
  <si>
    <t>On shore extraction of crude petroleum</t>
  </si>
  <si>
    <t>INE214T01019</t>
  </si>
  <si>
    <t>Larsen &amp; Toubro Infotech Limited</t>
  </si>
  <si>
    <t>INE216A01030</t>
  </si>
  <si>
    <t>Britannia Industries Limited</t>
  </si>
  <si>
    <t>Manufacture of biscuits, cakes, pastries, rusks etc.</t>
  </si>
  <si>
    <t>INE237A01028</t>
  </si>
  <si>
    <t>KOTAK MAHINDRA BANK LIMITED</t>
  </si>
  <si>
    <t>INE238A01034</t>
  </si>
  <si>
    <t>AXIS BANK</t>
  </si>
  <si>
    <t>INE239A01024</t>
  </si>
  <si>
    <t>NESTLE INDIA LTD</t>
  </si>
  <si>
    <t>Manufacture of other dairy products n.e.c.</t>
  </si>
  <si>
    <t>INE245A01021</t>
  </si>
  <si>
    <t>TATA POWER COMPANY LIMITED</t>
  </si>
  <si>
    <t>Manufacture of engines and turbines, except aircraft, vehicle</t>
  </si>
  <si>
    <t>INE259A01022</t>
  </si>
  <si>
    <t>Colgate Palmolive (India) Limited</t>
  </si>
  <si>
    <t>Manufacture of preparations for oral or dental hygiene</t>
  </si>
  <si>
    <t>INE262H01021</t>
  </si>
  <si>
    <t>Persistent Systems Ltd</t>
  </si>
  <si>
    <t>INE263A01024</t>
  </si>
  <si>
    <t>BHARAT ELECTRONICS LIMITED</t>
  </si>
  <si>
    <t>Manufacture of radar equipment, GPS devices, search, detection, navig</t>
  </si>
  <si>
    <t>INE271C01023</t>
  </si>
  <si>
    <t>DLF Ltd</t>
  </si>
  <si>
    <t>Real estate activities with own or leased property</t>
  </si>
  <si>
    <t>INE280A01028</t>
  </si>
  <si>
    <t>Titan Company Limited</t>
  </si>
  <si>
    <t>Manufacture of jewellery of gold, silver and other precious or base metal</t>
  </si>
  <si>
    <t>INE296A01024</t>
  </si>
  <si>
    <t>Bajaj Finance Limited</t>
  </si>
  <si>
    <t>INE326A01037</t>
  </si>
  <si>
    <t>Lupin Limited</t>
  </si>
  <si>
    <t>INE397D01024</t>
  </si>
  <si>
    <t>BHARTI AIRTEL LTD</t>
  </si>
  <si>
    <t>INE463A01038</t>
  </si>
  <si>
    <t>Berger Paints India Ltd</t>
  </si>
  <si>
    <t>INE465A01025</t>
  </si>
  <si>
    <t>Bharat Forge Limited</t>
  </si>
  <si>
    <t>Forging, pressing, stamping and roll-forming of metal; powder metallurgy</t>
  </si>
  <si>
    <t>INE467B01029</t>
  </si>
  <si>
    <t>TATA CONSULTANCY SERVICES LIMITED</t>
  </si>
  <si>
    <t>Computer consultancy</t>
  </si>
  <si>
    <t>INE476A01022</t>
  </si>
  <si>
    <t>CANARA BANK LTD</t>
  </si>
  <si>
    <t>INE481G01011</t>
  </si>
  <si>
    <t>UltraTech Cement Limited</t>
  </si>
  <si>
    <t>Manufacture of clinkers and cement</t>
  </si>
  <si>
    <t>INE494B01023</t>
  </si>
  <si>
    <t>TVS Motor Company Ltd</t>
  </si>
  <si>
    <t>INE513A01022</t>
  </si>
  <si>
    <t>Schaeffler India Limited</t>
  </si>
  <si>
    <t>Manufacture of bearings, gears, gearing and driving elements</t>
  </si>
  <si>
    <t>02A</t>
  </si>
  <si>
    <t>INE522F01014</t>
  </si>
  <si>
    <t>Coal India Limited</t>
  </si>
  <si>
    <t>Belowground mining of hard coal</t>
  </si>
  <si>
    <t>INE562A01011</t>
  </si>
  <si>
    <t>Indian Bank</t>
  </si>
  <si>
    <t>INE585B01010</t>
  </si>
  <si>
    <t>MARUTI SUZUKI INDIA LTD.</t>
  </si>
  <si>
    <t>Manufacture of passenger cars</t>
  </si>
  <si>
    <t>INE647A01010</t>
  </si>
  <si>
    <t>SRF Limited</t>
  </si>
  <si>
    <t>Manufacture of organic and inorganic chemical compounds n.e.c.</t>
  </si>
  <si>
    <t>NCA</t>
  </si>
  <si>
    <t>INE663F01024</t>
  </si>
  <si>
    <t>Info Edge (India) Ltd</t>
  </si>
  <si>
    <t>Operation of other websites that act as portals to the Internet</t>
  </si>
  <si>
    <t>INE669C01036</t>
  </si>
  <si>
    <t>TECH MAHINDRA LIMITED</t>
  </si>
  <si>
    <t>INE685A01028</t>
  </si>
  <si>
    <t>Torrent Pharmaceuticals Ltd</t>
  </si>
  <si>
    <t>INE721A01013</t>
  </si>
  <si>
    <t>SHRIRAM FINANCE LIMITED</t>
  </si>
  <si>
    <t>INE733E01010</t>
  </si>
  <si>
    <t>NTPC LIMITED</t>
  </si>
  <si>
    <t>Electric power generation by coal based thermal power plants</t>
  </si>
  <si>
    <t>INE752E01010</t>
  </si>
  <si>
    <t>POWER GRID CORPORATION OF INDIA LIMITED</t>
  </si>
  <si>
    <t>Transmission of electric energy</t>
  </si>
  <si>
    <t>INE758T01015</t>
  </si>
  <si>
    <t>ZOMATO Ltd</t>
  </si>
  <si>
    <t>Other information service activities n.e.c.</t>
  </si>
  <si>
    <t>INE775A01035</t>
  </si>
  <si>
    <t>Samvardhana Motherson International Ltd</t>
  </si>
  <si>
    <t>Manufacture of parts and accessories of bodies for motor vehicles such as</t>
  </si>
  <si>
    <t>INE787D01026</t>
  </si>
  <si>
    <t>Balkrishna Industries Ltd</t>
  </si>
  <si>
    <t>Manufacture of rubber tyres and tubes n.e.c.</t>
  </si>
  <si>
    <t>INE795G01014</t>
  </si>
  <si>
    <t>HDFC LIFE INSURANCE COMPANY LTD</t>
  </si>
  <si>
    <t>Life insurance</t>
  </si>
  <si>
    <t>Infrastructure</t>
  </si>
  <si>
    <t>INE848E01016</t>
  </si>
  <si>
    <t>NHPC LIMITED</t>
  </si>
  <si>
    <t>Electric power generation by hydroelectric power plants</t>
  </si>
  <si>
    <t>INE849A01020</t>
  </si>
  <si>
    <t>TRENT LTD</t>
  </si>
  <si>
    <t>Retail sale of readymade garments, hosiery goods, other articles</t>
  </si>
  <si>
    <t>INE854D01024</t>
  </si>
  <si>
    <t>United Spirits Limited</t>
  </si>
  <si>
    <t>Manufacture of distilled, potable, alcoholic beverages</t>
  </si>
  <si>
    <t>INE860A01027</t>
  </si>
  <si>
    <t>HCL Technologies Limited</t>
  </si>
  <si>
    <t>INE880J01026</t>
  </si>
  <si>
    <t>JSW INFRASTRUCTURE LIMITED</t>
  </si>
  <si>
    <t>Cargo handling incidental to water transport</t>
  </si>
  <si>
    <t>INE918I01026</t>
  </si>
  <si>
    <t>BAJAJ FINSERV LTD</t>
  </si>
  <si>
    <t xml:space="preserve">Subtotal A </t>
  </si>
  <si>
    <t>CSG</t>
  </si>
  <si>
    <t>SDL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</si>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</sst>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9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/>
    <xf numFmtId="0" fontId="5" fillId="0" borderId="0" xfId="1" applyFont="1"/>
    <xf numFmtId="0" fontId="5" fillId="0" borderId="0" xfId="1" applyFont="1" applyAlignment="1">
      <alignment horizontal="left"/>
    </xf>
    <xf numFmtId="164" fontId="0" fillId="0" borderId="0" xfId="2" applyFont="1"/>
    <xf numFmtId="14" fontId="5" fillId="0" borderId="0" xfId="1" applyNumberFormat="1" applyFont="1" applyAlignment="1">
      <alignment horizontal="left"/>
    </xf>
    <xf numFmtId="0" fontId="5" fillId="2" borderId="1" xfId="1" applyFont="1" applyFill="1" applyBorder="1"/>
    <xf numFmtId="0" fontId="5" fillId="2" borderId="2" xfId="1" applyFont="1" applyFill="1" applyBorder="1"/>
    <xf numFmtId="164" fontId="5" fillId="2" borderId="2" xfId="2" applyFont="1" applyFill="1" applyBorder="1"/>
    <xf numFmtId="0" fontId="5" fillId="2" borderId="3" xfId="1" applyFont="1" applyFill="1" applyBorder="1"/>
    <xf numFmtId="0" fontId="2" fillId="0" borderId="0" xfId="1" applyAlignment="1">
      <alignment vertical="top"/>
    </xf>
    <xf numFmtId="0" fontId="0" fillId="0" borderId="0" xfId="0" applyAlignment="1">
      <alignment horizontal="left" vertical="top"/>
    </xf>
    <xf numFmtId="0" fontId="2" fillId="0" borderId="4" xfId="1" applyBorder="1"/>
    <xf numFmtId="0" fontId="1" fillId="0" borderId="4" xfId="1" applyFont="1" applyBorder="1"/>
    <xf numFmtId="165" fontId="0" fillId="0" borderId="4" xfId="2" applyNumberFormat="1" applyFont="1" applyBorder="1"/>
    <xf numFmtId="10" fontId="0" fillId="0" borderId="4" xfId="3" applyNumberFormat="1" applyFont="1" applyFill="1" applyBorder="1"/>
    <xf numFmtId="164" fontId="0" fillId="0" borderId="5" xfId="2" quotePrefix="1" applyFont="1" applyFill="1" applyBorder="1"/>
    <xf numFmtId="0" fontId="7" fillId="3" borderId="6" xfId="0" applyFont="1" applyFill="1" applyBorder="1"/>
    <xf numFmtId="0" fontId="4" fillId="0" borderId="4" xfId="1" applyFont="1" applyBorder="1"/>
    <xf numFmtId="0" fontId="7" fillId="3" borderId="7" xfId="0" applyFont="1" applyFill="1" applyBorder="1"/>
    <xf numFmtId="0" fontId="2" fillId="0" borderId="4" xfId="1" applyBorder="1" applyAlignment="1">
      <alignment vertical="top"/>
    </xf>
    <xf numFmtId="164" fontId="0" fillId="0" borderId="4" xfId="2" applyFont="1" applyBorder="1" applyAlignment="1">
      <alignment horizontal="right" vertical="top"/>
    </xf>
    <xf numFmtId="4" fontId="0" fillId="0" borderId="4" xfId="1" applyNumberFormat="1" applyFont="1" applyBorder="1" applyAlignment="1">
      <alignment horizontal="right" vertical="top"/>
    </xf>
    <xf numFmtId="10" fontId="0" fillId="0" borderId="4" xfId="3" applyNumberFormat="1" applyFont="1" applyBorder="1"/>
    <xf numFmtId="0" fontId="2" fillId="0" borderId="4" xfId="1" quotePrefix="1" applyBorder="1"/>
    <xf numFmtId="0" fontId="3" fillId="2" borderId="4" xfId="1" applyFont="1" applyFill="1" applyBorder="1"/>
    <xf numFmtId="0" fontId="6" fillId="0" borderId="4" xfId="1" applyFont="1" applyBorder="1"/>
    <xf numFmtId="164" fontId="0" fillId="0" borderId="4" xfId="2" applyFont="1" applyBorder="1"/>
    <xf numFmtId="165" fontId="0" fillId="0" borderId="4" xfId="2" applyNumberFormat="1" applyFont="1" applyBorder="1" applyAlignment="1">
      <alignment horizontal="right" vertical="top"/>
    </xf>
    <xf numFmtId="165" fontId="8" fillId="0" borderId="4" xfId="2" applyNumberFormat="1" applyFont="1" applyFill="1" applyBorder="1" applyAlignment="1">
      <alignment vertical="center" wrapText="1"/>
    </xf>
    <xf numFmtId="9" fontId="0" fillId="0" borderId="4" xfId="3" applyFont="1" applyBorder="1"/>
    <xf numFmtId="0" fontId="3" fillId="0" borderId="4" xfId="1" applyFont="1" applyBorder="1"/>
    <xf numFmtId="0" fontId="5" fillId="0" borderId="4" xfId="1" applyFont="1" applyBorder="1" applyAlignment="1">
      <alignment vertical="top"/>
    </xf>
    <xf numFmtId="0" fontId="5" fillId="0" borderId="4" xfId="1" applyFont="1" applyBorder="1"/>
    <xf numFmtId="164" fontId="5" fillId="0" borderId="4" xfId="2" applyFont="1" applyBorder="1"/>
    <xf numFmtId="10" fontId="5" fillId="0" borderId="4" xfId="3" applyNumberFormat="1" applyFont="1" applyBorder="1"/>
    <xf numFmtId="165" fontId="2" fillId="0" borderId="0" xfId="1" applyNumberFormat="1"/>
    <xf numFmtId="164" fontId="0" fillId="0" borderId="4" xfId="0" applyNumberFormat="1" applyBorder="1"/>
    <xf numFmtId="166" fontId="2" fillId="0" borderId="4" xfId="1" applyNumberFormat="1" applyBorder="1" applyAlignment="1">
      <alignment horizontal="right" vertical="top"/>
    </xf>
    <xf numFmtId="164" fontId="0" fillId="0" borderId="4" xfId="2" applyFont="1" applyFill="1" applyBorder="1"/>
    <xf numFmtId="164" fontId="0" fillId="4" borderId="4" xfId="2" applyFont="1" applyFill="1" applyBorder="1" applyAlignment="1">
      <alignment horizontal="right"/>
    </xf>
    <xf numFmtId="10" fontId="0" fillId="0" borderId="0" xfId="3" applyNumberFormat="1" applyFont="1"/>
    <xf numFmtId="10" fontId="0" fillId="4" borderId="0" xfId="3" applyNumberFormat="1" applyFont="1" applyFill="1" applyBorder="1"/>
    <xf numFmtId="165" fontId="0" fillId="0" borderId="4" xfId="2" applyNumberFormat="1" applyFont="1" applyBorder="1" applyAlignment="1">
      <alignment vertical="top"/>
    </xf>
    <xf numFmtId="10" fontId="0" fillId="0" borderId="1" xfId="3" applyNumberFormat="1" applyFont="1" applyBorder="1" applyAlignment="1">
      <alignment vertical="center"/>
    </xf>
  </cellXfs>
  <cellStyles count="4">
    <cellStyle name="Comma 2" xfId="2" xr:uid="{18FC53B3-85C4-434D-9143-F47D7EB0A384}"/>
    <cellStyle name="Normal" xfId="0" builtinId="0"/>
    <cellStyle name="Normal 2" xfId="1" xr:uid="{C7D389E0-CFD6-4F30-940A-8ACE736E2FC5}"/>
    <cellStyle name="Percent 2" xfId="3" xr:uid="{7ACBD788-1FDC-4D12-9E4A-B5375456F5EB}"/>
  </cellStyles>
  <dxfs count="12">
    <dxf>
      <numFmt numFmtId="164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FRDA%20&amp;%20NPS%20Trust%20Communication%20April%202019%20Onwards\NPS%20Trust\2024-25\Monthly\6.%20September%202024\5.%20Website%20Upload-%20Portfolio\Portfolio_ABSLPM_Sept%202024.xlsx" TargetMode="External"/><Relationship Id="rId1" Type="http://schemas.openxmlformats.org/officeDocument/2006/relationships/externalLinkPath" Target="Portfolio_ABSLPM_Sep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EC0182-0B3E-4C54-90BE-41A906E64D43}" name="Table134567689" displayName="Table134567689" ref="B6:H97" totalsRowShown="0" headerRowDxfId="11" dataDxfId="10" headerRowBorderDxfId="8" tableBorderDxfId="9" totalsRowBorderDxfId="7">
  <sortState xmlns:xlrd2="http://schemas.microsoft.com/office/spreadsheetml/2017/richdata2" ref="B7:H58">
    <sortCondition descending="1" ref="F6:F72"/>
  </sortState>
  <tableColumns count="7">
    <tableColumn id="1" xr3:uid="{E7964756-E11A-454A-8AD2-2D13FA69A134}" name="ISIN No." dataDxfId="6"/>
    <tableColumn id="2" xr3:uid="{7B1DEF4C-6DF5-4071-9BDA-87D4C1774439}" name="Name of the Instrument" dataDxfId="5"/>
    <tableColumn id="3" xr3:uid="{F457D8B4-C5E4-4312-83F8-4F4C7B01DBB3}" name="Industry " dataDxfId="4"/>
    <tableColumn id="4" xr3:uid="{E47F78CF-BF5D-44EC-A2A9-5E9335AD1550}" name="Quantity" dataDxfId="3"/>
    <tableColumn id="5" xr3:uid="{FE9A60C0-F40A-4770-AB17-495BE5625671}" name="Market Value" dataDxfId="2"/>
    <tableColumn id="6" xr3:uid="{AB8E3B29-C0D6-4FA9-834F-99A075333779}" name="% of Portfolio" dataDxfId="1" dataCellStyle="Percent">
      <calculatedColumnFormula>+F7/$F$110</calculatedColumnFormula>
    </tableColumn>
    <tableColumn id="7" xr3:uid="{AE26C7E0-819A-45DC-B530-03FEB33323AD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8E350-4B0F-4C07-9989-68CC55FDB6AD}">
  <sheetPr>
    <tabColor rgb="FF7030A0"/>
  </sheetPr>
  <dimension ref="A2:O148"/>
  <sheetViews>
    <sheetView showGridLines="0" tabSelected="1" topLeftCell="B1" zoomScaleNormal="100" zoomScaleSheetLayoutView="89" workbookViewId="0">
      <selection activeCell="D12" sqref="D12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60.7109375" style="1" customWidth="1"/>
    <col min="4" max="4" width="34.140625" style="1" customWidth="1"/>
    <col min="5" max="5" width="19.42578125" style="4" customWidth="1"/>
    <col min="6" max="6" width="29.5703125" style="1" customWidth="1"/>
    <col min="7" max="7" width="20.5703125" style="1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</row>
    <row r="3" spans="1:8" x14ac:dyDescent="0.25">
      <c r="A3" s="1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5">
        <v>45565</v>
      </c>
    </row>
    <row r="6" spans="1:8" x14ac:dyDescent="0.25">
      <c r="B6" s="6" t="s">
        <v>6</v>
      </c>
      <c r="C6" s="7" t="s">
        <v>7</v>
      </c>
      <c r="D6" s="7" t="s">
        <v>8</v>
      </c>
      <c r="E6" s="8" t="s">
        <v>9</v>
      </c>
      <c r="F6" s="7" t="s">
        <v>10</v>
      </c>
      <c r="G6" s="7" t="s">
        <v>11</v>
      </c>
      <c r="H6" s="9" t="s">
        <v>12</v>
      </c>
    </row>
    <row r="7" spans="1:8" x14ac:dyDescent="0.25">
      <c r="A7" s="10"/>
      <c r="B7" s="11" t="s">
        <v>13</v>
      </c>
      <c r="C7" s="12" t="s">
        <v>14</v>
      </c>
      <c r="D7" s="13" t="s">
        <v>15</v>
      </c>
      <c r="E7" s="14">
        <v>10000</v>
      </c>
      <c r="F7" s="14">
        <v>722774</v>
      </c>
      <c r="G7" s="15">
        <f t="shared" ref="G7:G70" si="0">+F7/$F$110</f>
        <v>7.3533836186129659E-2</v>
      </c>
      <c r="H7" s="16"/>
    </row>
    <row r="8" spans="1:8" x14ac:dyDescent="0.25">
      <c r="A8" s="10"/>
      <c r="B8" s="11" t="s">
        <v>16</v>
      </c>
      <c r="C8" s="12" t="s">
        <v>17</v>
      </c>
      <c r="D8" s="13" t="s">
        <v>15</v>
      </c>
      <c r="E8" s="14">
        <v>12700</v>
      </c>
      <c r="F8" s="14">
        <v>1241662.49</v>
      </c>
      <c r="G8" s="15">
        <f t="shared" si="0"/>
        <v>0.12632469643086477</v>
      </c>
      <c r="H8" s="16"/>
    </row>
    <row r="9" spans="1:8" x14ac:dyDescent="0.25">
      <c r="A9" s="10"/>
      <c r="B9" s="11" t="s">
        <v>18</v>
      </c>
      <c r="C9" s="12" t="s">
        <v>19</v>
      </c>
      <c r="D9" s="13" t="s">
        <v>15</v>
      </c>
      <c r="E9" s="14">
        <v>20000</v>
      </c>
      <c r="F9" s="14">
        <v>2032714</v>
      </c>
      <c r="G9" s="15">
        <f t="shared" si="0"/>
        <v>0.20680497401573986</v>
      </c>
      <c r="H9" s="16"/>
    </row>
    <row r="10" spans="1:8" x14ac:dyDescent="0.25">
      <c r="A10" s="10"/>
      <c r="B10" s="11" t="s">
        <v>20</v>
      </c>
      <c r="C10" s="12" t="s">
        <v>21</v>
      </c>
      <c r="D10" s="13" t="s">
        <v>15</v>
      </c>
      <c r="E10" s="14">
        <v>20000</v>
      </c>
      <c r="F10" s="14">
        <v>2086164</v>
      </c>
      <c r="G10" s="15">
        <f t="shared" si="0"/>
        <v>0.21224288897138108</v>
      </c>
      <c r="H10" s="16"/>
    </row>
    <row r="11" spans="1:8" x14ac:dyDescent="0.25">
      <c r="A11" s="10"/>
      <c r="B11" s="11" t="s">
        <v>22</v>
      </c>
      <c r="C11" s="12" t="s">
        <v>23</v>
      </c>
      <c r="D11" s="13" t="s">
        <v>15</v>
      </c>
      <c r="E11" s="14">
        <v>8000</v>
      </c>
      <c r="F11" s="14">
        <v>860564.8</v>
      </c>
      <c r="G11" s="15">
        <f t="shared" si="0"/>
        <v>8.7552445205208593E-2</v>
      </c>
      <c r="H11" s="16"/>
    </row>
    <row r="12" spans="1:8" x14ac:dyDescent="0.25">
      <c r="A12" s="10"/>
      <c r="B12" s="11" t="s">
        <v>24</v>
      </c>
      <c r="C12" s="12" t="s">
        <v>25</v>
      </c>
      <c r="D12" s="13" t="s">
        <v>15</v>
      </c>
      <c r="E12" s="14">
        <v>1000</v>
      </c>
      <c r="F12" s="14">
        <v>102429.6</v>
      </c>
      <c r="G12" s="15">
        <f t="shared" si="0"/>
        <v>1.0421018779052355E-2</v>
      </c>
      <c r="H12" s="16"/>
    </row>
    <row r="13" spans="1:8" x14ac:dyDescent="0.25">
      <c r="A13" s="10"/>
      <c r="B13" s="11" t="s">
        <v>26</v>
      </c>
      <c r="C13" s="12" t="s">
        <v>27</v>
      </c>
      <c r="D13" s="13" t="s">
        <v>15</v>
      </c>
      <c r="E13" s="14">
        <v>5000</v>
      </c>
      <c r="F13" s="14">
        <v>528016.5</v>
      </c>
      <c r="G13" s="15">
        <f t="shared" si="0"/>
        <v>5.3719528946217669E-2</v>
      </c>
      <c r="H13" s="16"/>
    </row>
    <row r="14" spans="1:8" x14ac:dyDescent="0.25">
      <c r="A14" s="10"/>
      <c r="B14" s="11" t="s">
        <v>28</v>
      </c>
      <c r="C14" s="12" t="s">
        <v>29</v>
      </c>
      <c r="D14" s="12" t="s">
        <v>30</v>
      </c>
      <c r="E14" s="14">
        <v>1</v>
      </c>
      <c r="F14" s="14">
        <v>1307.4000000000001</v>
      </c>
      <c r="G14" s="15">
        <f t="shared" si="0"/>
        <v>1.3301272241357038E-4</v>
      </c>
      <c r="H14" s="16"/>
    </row>
    <row r="15" spans="1:8" x14ac:dyDescent="0.25">
      <c r="A15" s="10"/>
      <c r="B15" s="11" t="s">
        <v>31</v>
      </c>
      <c r="C15" s="12" t="s">
        <v>32</v>
      </c>
      <c r="D15" s="12" t="s">
        <v>33</v>
      </c>
      <c r="E15" s="14">
        <v>34</v>
      </c>
      <c r="F15" s="14">
        <v>100407.1</v>
      </c>
      <c r="G15" s="15">
        <f t="shared" si="0"/>
        <v>1.0215252960571825E-2</v>
      </c>
      <c r="H15" s="16"/>
    </row>
    <row r="16" spans="1:8" x14ac:dyDescent="0.25">
      <c r="A16" s="10"/>
      <c r="B16" s="11" t="s">
        <v>34</v>
      </c>
      <c r="C16" s="12" t="s">
        <v>35</v>
      </c>
      <c r="D16" s="12" t="s">
        <v>36</v>
      </c>
      <c r="E16" s="14">
        <v>1</v>
      </c>
      <c r="F16" s="14">
        <v>7250</v>
      </c>
      <c r="G16" s="15">
        <f t="shared" si="0"/>
        <v>7.3760305759399205E-4</v>
      </c>
      <c r="H16" s="16"/>
    </row>
    <row r="17" spans="1:8" x14ac:dyDescent="0.25">
      <c r="A17" s="10"/>
      <c r="B17" s="11" t="s">
        <v>37</v>
      </c>
      <c r="C17" s="12" t="s">
        <v>38</v>
      </c>
      <c r="D17" s="12" t="s">
        <v>39</v>
      </c>
      <c r="E17" s="14">
        <v>5</v>
      </c>
      <c r="F17" s="14">
        <v>9947.75</v>
      </c>
      <c r="G17" s="15">
        <f t="shared" si="0"/>
        <v>1.0120676987835358E-3</v>
      </c>
      <c r="H17" s="16"/>
    </row>
    <row r="18" spans="1:8" x14ac:dyDescent="0.25">
      <c r="A18" s="10"/>
      <c r="B18" s="11" t="s">
        <v>40</v>
      </c>
      <c r="C18" s="12" t="s">
        <v>41</v>
      </c>
      <c r="D18" s="12" t="s">
        <v>42</v>
      </c>
      <c r="E18" s="14">
        <v>39</v>
      </c>
      <c r="F18" s="14">
        <v>73148.399999999994</v>
      </c>
      <c r="G18" s="15">
        <f t="shared" si="0"/>
        <v>7.4419977238770153E-3</v>
      </c>
      <c r="H18" s="16"/>
    </row>
    <row r="19" spans="1:8" x14ac:dyDescent="0.25">
      <c r="A19" s="10"/>
      <c r="B19" s="11" t="s">
        <v>43</v>
      </c>
      <c r="C19" s="12" t="s">
        <v>44</v>
      </c>
      <c r="D19" s="12" t="s">
        <v>45</v>
      </c>
      <c r="E19" s="14">
        <v>8</v>
      </c>
      <c r="F19" s="14">
        <v>5001.6000000000004</v>
      </c>
      <c r="G19" s="15">
        <f t="shared" si="0"/>
        <v>5.0885454522236009E-4</v>
      </c>
      <c r="H19" s="16"/>
    </row>
    <row r="20" spans="1:8" x14ac:dyDescent="0.25">
      <c r="A20" s="10"/>
      <c r="B20" s="11" t="s">
        <v>46</v>
      </c>
      <c r="C20" s="12" t="s">
        <v>47</v>
      </c>
      <c r="D20" s="12" t="s">
        <v>48</v>
      </c>
      <c r="E20" s="14">
        <v>19</v>
      </c>
      <c r="F20" s="14">
        <v>69835.45</v>
      </c>
      <c r="G20" s="15">
        <f t="shared" si="0"/>
        <v>7.1049436480623927E-3</v>
      </c>
      <c r="H20" s="16"/>
    </row>
    <row r="21" spans="1:8" x14ac:dyDescent="0.25">
      <c r="A21" s="10"/>
      <c r="B21" s="11" t="s">
        <v>49</v>
      </c>
      <c r="C21" s="12" t="s">
        <v>50</v>
      </c>
      <c r="D21" s="12" t="s">
        <v>51</v>
      </c>
      <c r="E21" s="14">
        <v>43</v>
      </c>
      <c r="F21" s="14">
        <v>23843.5</v>
      </c>
      <c r="G21" s="15">
        <f t="shared" si="0"/>
        <v>2.4257984143092894E-3</v>
      </c>
      <c r="H21" s="16"/>
    </row>
    <row r="22" spans="1:8" x14ac:dyDescent="0.25">
      <c r="A22" s="10"/>
      <c r="B22" s="11" t="s">
        <v>52</v>
      </c>
      <c r="C22" s="12" t="s">
        <v>53</v>
      </c>
      <c r="D22" s="12" t="s">
        <v>54</v>
      </c>
      <c r="E22" s="14">
        <v>7</v>
      </c>
      <c r="F22" s="14">
        <v>23303.7</v>
      </c>
      <c r="G22" s="15">
        <f t="shared" si="0"/>
        <v>2.3708800514831881E-3</v>
      </c>
      <c r="H22" s="16"/>
    </row>
    <row r="23" spans="1:8" x14ac:dyDescent="0.25">
      <c r="A23" s="10"/>
      <c r="B23" s="11" t="s">
        <v>55</v>
      </c>
      <c r="C23" s="12" t="s">
        <v>56</v>
      </c>
      <c r="D23" s="12" t="s">
        <v>57</v>
      </c>
      <c r="E23" s="14">
        <v>31</v>
      </c>
      <c r="F23" s="14">
        <v>7681.8</v>
      </c>
      <c r="G23" s="15">
        <f t="shared" si="0"/>
        <v>7.8153367832076257E-4</v>
      </c>
      <c r="H23" s="16"/>
    </row>
    <row r="24" spans="1:8" x14ac:dyDescent="0.25">
      <c r="A24" s="10"/>
      <c r="B24" s="11" t="s">
        <v>58</v>
      </c>
      <c r="C24" s="12" t="s">
        <v>59</v>
      </c>
      <c r="D24" s="12" t="s">
        <v>33</v>
      </c>
      <c r="E24" s="14">
        <v>62</v>
      </c>
      <c r="F24" s="14">
        <v>22936.9</v>
      </c>
      <c r="G24" s="15">
        <f t="shared" si="0"/>
        <v>2.3335624236865706E-3</v>
      </c>
      <c r="H24" s="16"/>
    </row>
    <row r="25" spans="1:8" x14ac:dyDescent="0.25">
      <c r="A25" s="10"/>
      <c r="B25" s="11" t="s">
        <v>60</v>
      </c>
      <c r="C25" s="12" t="s">
        <v>61</v>
      </c>
      <c r="D25" s="12" t="s">
        <v>62</v>
      </c>
      <c r="E25" s="14">
        <v>11</v>
      </c>
      <c r="F25" s="14">
        <v>32541.3</v>
      </c>
      <c r="G25" s="15">
        <f t="shared" si="0"/>
        <v>3.3106982590459825E-3</v>
      </c>
      <c r="H25" s="16"/>
    </row>
    <row r="26" spans="1:8" x14ac:dyDescent="0.25">
      <c r="A26" s="10"/>
      <c r="B26" s="11" t="s">
        <v>63</v>
      </c>
      <c r="C26" s="12" t="s">
        <v>64</v>
      </c>
      <c r="D26" s="12" t="s">
        <v>65</v>
      </c>
      <c r="E26" s="14">
        <v>33</v>
      </c>
      <c r="F26" s="14">
        <v>24954.6</v>
      </c>
      <c r="G26" s="15">
        <f t="shared" si="0"/>
        <v>2.5388398980737978E-3</v>
      </c>
      <c r="H26" s="16"/>
    </row>
    <row r="27" spans="1:8" x14ac:dyDescent="0.25">
      <c r="A27" s="10"/>
      <c r="B27" s="11" t="s">
        <v>66</v>
      </c>
      <c r="C27" s="12" t="s">
        <v>67</v>
      </c>
      <c r="D27" s="12" t="s">
        <v>57</v>
      </c>
      <c r="E27" s="14">
        <v>74</v>
      </c>
      <c r="F27" s="14">
        <v>128171.7</v>
      </c>
      <c r="G27" s="15">
        <f t="shared" si="0"/>
        <v>1.3039977629933775E-2</v>
      </c>
      <c r="H27" s="16"/>
    </row>
    <row r="28" spans="1:8" x14ac:dyDescent="0.25">
      <c r="A28" s="10"/>
      <c r="B28" s="11" t="s">
        <v>68</v>
      </c>
      <c r="C28" s="12" t="s">
        <v>69</v>
      </c>
      <c r="D28" s="12" t="s">
        <v>70</v>
      </c>
      <c r="E28" s="14">
        <v>15</v>
      </c>
      <c r="F28" s="14">
        <v>28900.5</v>
      </c>
      <c r="G28" s="15">
        <f t="shared" si="0"/>
        <v>2.9402892642751955E-3</v>
      </c>
      <c r="H28" s="16"/>
    </row>
    <row r="29" spans="1:8" x14ac:dyDescent="0.25">
      <c r="A29" s="10"/>
      <c r="B29" s="11" t="s">
        <v>71</v>
      </c>
      <c r="C29" s="12" t="s">
        <v>72</v>
      </c>
      <c r="D29" s="12" t="s">
        <v>70</v>
      </c>
      <c r="E29" s="14">
        <v>10</v>
      </c>
      <c r="F29" s="14">
        <v>16541</v>
      </c>
      <c r="G29" s="15">
        <f t="shared" si="0"/>
        <v>1.6828540931947892E-3</v>
      </c>
      <c r="H29" s="16"/>
    </row>
    <row r="30" spans="1:8" x14ac:dyDescent="0.25">
      <c r="A30" s="10"/>
      <c r="B30" s="11" t="s">
        <v>73</v>
      </c>
      <c r="C30" s="12" t="s">
        <v>74</v>
      </c>
      <c r="D30" s="12" t="s">
        <v>57</v>
      </c>
      <c r="E30" s="14">
        <v>55</v>
      </c>
      <c r="F30" s="14">
        <v>43334.5</v>
      </c>
      <c r="G30" s="15">
        <f t="shared" si="0"/>
        <v>4.4087806481802553E-3</v>
      </c>
      <c r="H30" s="16"/>
    </row>
    <row r="31" spans="1:8" x14ac:dyDescent="0.25">
      <c r="A31" s="10"/>
      <c r="B31" s="11" t="s">
        <v>75</v>
      </c>
      <c r="C31" s="12" t="s">
        <v>76</v>
      </c>
      <c r="D31" s="12" t="s">
        <v>77</v>
      </c>
      <c r="E31" s="14">
        <v>2</v>
      </c>
      <c r="F31" s="14">
        <v>10052.5</v>
      </c>
      <c r="G31" s="15">
        <f t="shared" si="0"/>
        <v>1.0227247912363592E-3</v>
      </c>
      <c r="H31" s="16"/>
    </row>
    <row r="32" spans="1:8" x14ac:dyDescent="0.25">
      <c r="A32" s="10"/>
      <c r="B32" s="11" t="s">
        <v>78</v>
      </c>
      <c r="C32" s="12" t="s">
        <v>79</v>
      </c>
      <c r="D32" s="12" t="s">
        <v>80</v>
      </c>
      <c r="E32" s="14">
        <v>15</v>
      </c>
      <c r="F32" s="14">
        <v>11151</v>
      </c>
      <c r="G32" s="15">
        <f t="shared" si="0"/>
        <v>1.1344843717559455E-3</v>
      </c>
      <c r="H32" s="16"/>
    </row>
    <row r="33" spans="1:8" x14ac:dyDescent="0.25">
      <c r="A33" s="10"/>
      <c r="B33" s="11" t="s">
        <v>81</v>
      </c>
      <c r="C33" s="12" t="s">
        <v>82</v>
      </c>
      <c r="D33" s="12" t="s">
        <v>42</v>
      </c>
      <c r="E33" s="14">
        <v>3</v>
      </c>
      <c r="F33" s="14">
        <v>1624.35</v>
      </c>
      <c r="G33" s="15">
        <f t="shared" si="0"/>
        <v>1.6525869332452425E-4</v>
      </c>
      <c r="H33" s="16"/>
    </row>
    <row r="34" spans="1:8" x14ac:dyDescent="0.25">
      <c r="A34" s="10"/>
      <c r="B34" s="11" t="s">
        <v>83</v>
      </c>
      <c r="C34" s="12" t="s">
        <v>84</v>
      </c>
      <c r="D34" s="12" t="s">
        <v>85</v>
      </c>
      <c r="E34" s="14">
        <v>86</v>
      </c>
      <c r="F34" s="14">
        <v>14495.3</v>
      </c>
      <c r="G34" s="15">
        <f t="shared" si="0"/>
        <v>1.4747279449299575E-3</v>
      </c>
      <c r="H34" s="16"/>
    </row>
    <row r="35" spans="1:8" x14ac:dyDescent="0.25">
      <c r="A35" s="10"/>
      <c r="B35" s="11" t="s">
        <v>86</v>
      </c>
      <c r="C35" s="12" t="s">
        <v>87</v>
      </c>
      <c r="D35" s="12" t="s">
        <v>70</v>
      </c>
      <c r="E35" s="14">
        <v>2</v>
      </c>
      <c r="F35" s="14">
        <v>13503.2</v>
      </c>
      <c r="G35" s="15">
        <f t="shared" si="0"/>
        <v>1.3737933251452682E-3</v>
      </c>
      <c r="H35" s="16"/>
    </row>
    <row r="36" spans="1:8" x14ac:dyDescent="0.25">
      <c r="A36" s="10"/>
      <c r="B36" s="11" t="s">
        <v>88</v>
      </c>
      <c r="C36" s="12" t="s">
        <v>89</v>
      </c>
      <c r="D36" s="12" t="s">
        <v>57</v>
      </c>
      <c r="E36" s="14">
        <v>84</v>
      </c>
      <c r="F36" s="14">
        <v>106932</v>
      </c>
      <c r="G36" s="15">
        <f t="shared" si="0"/>
        <v>1.0879085538571139E-2</v>
      </c>
      <c r="H36" s="16"/>
    </row>
    <row r="37" spans="1:8" x14ac:dyDescent="0.25">
      <c r="A37" s="10"/>
      <c r="B37" s="11" t="s">
        <v>90</v>
      </c>
      <c r="C37" s="12" t="s">
        <v>91</v>
      </c>
      <c r="D37" s="12" t="s">
        <v>92</v>
      </c>
      <c r="E37" s="14">
        <v>9</v>
      </c>
      <c r="F37" s="14">
        <v>17029.8</v>
      </c>
      <c r="G37" s="15">
        <f t="shared" si="0"/>
        <v>1.73258380002954E-3</v>
      </c>
      <c r="H37" s="16"/>
    </row>
    <row r="38" spans="1:8" x14ac:dyDescent="0.25">
      <c r="A38" s="10"/>
      <c r="B38" s="11" t="s">
        <v>93</v>
      </c>
      <c r="C38" s="12" t="s">
        <v>94</v>
      </c>
      <c r="D38" s="12" t="s">
        <v>57</v>
      </c>
      <c r="E38" s="14">
        <v>14</v>
      </c>
      <c r="F38" s="14">
        <v>20266.400000000001</v>
      </c>
      <c r="G38" s="15">
        <f t="shared" si="0"/>
        <v>2.0618701526100526E-3</v>
      </c>
      <c r="H38" s="16"/>
    </row>
    <row r="39" spans="1:8" x14ac:dyDescent="0.25">
      <c r="A39" s="10"/>
      <c r="B39" s="11" t="s">
        <v>95</v>
      </c>
      <c r="C39" s="12" t="s">
        <v>96</v>
      </c>
      <c r="D39" s="12" t="s">
        <v>97</v>
      </c>
      <c r="E39" s="14">
        <v>8</v>
      </c>
      <c r="F39" s="14">
        <v>24759.200000000001</v>
      </c>
      <c r="G39" s="15">
        <f t="shared" si="0"/>
        <v>2.51896022394223E-3</v>
      </c>
      <c r="H39" s="16"/>
    </row>
    <row r="40" spans="1:8" x14ac:dyDescent="0.25">
      <c r="A40" s="10"/>
      <c r="B40" s="11" t="s">
        <v>98</v>
      </c>
      <c r="C40" s="12" t="s">
        <v>99</v>
      </c>
      <c r="D40" s="12" t="s">
        <v>100</v>
      </c>
      <c r="E40" s="14">
        <v>1</v>
      </c>
      <c r="F40" s="14">
        <v>8055</v>
      </c>
      <c r="G40" s="15">
        <f t="shared" si="0"/>
        <v>8.1950243157511804E-4</v>
      </c>
      <c r="H40" s="16"/>
    </row>
    <row r="41" spans="1:8" x14ac:dyDescent="0.25">
      <c r="A41" s="10"/>
      <c r="B41" s="11" t="s">
        <v>101</v>
      </c>
      <c r="C41" s="12" t="s">
        <v>102</v>
      </c>
      <c r="D41" s="12" t="s">
        <v>51</v>
      </c>
      <c r="E41" s="14">
        <v>5</v>
      </c>
      <c r="F41" s="14">
        <v>8040</v>
      </c>
      <c r="G41" s="15">
        <f t="shared" si="0"/>
        <v>8.1797635628354432E-4</v>
      </c>
      <c r="H41" s="16"/>
    </row>
    <row r="42" spans="1:8" x14ac:dyDescent="0.25">
      <c r="A42" s="10"/>
      <c r="B42" s="11" t="s">
        <v>103</v>
      </c>
      <c r="C42" s="12" t="s">
        <v>104</v>
      </c>
      <c r="D42" s="12" t="s">
        <v>30</v>
      </c>
      <c r="E42" s="14">
        <v>48</v>
      </c>
      <c r="F42" s="14">
        <v>18842.400000000001</v>
      </c>
      <c r="G42" s="15">
        <f t="shared" si="0"/>
        <v>1.9169947382633155E-3</v>
      </c>
      <c r="H42" s="16"/>
    </row>
    <row r="43" spans="1:8" x14ac:dyDescent="0.25">
      <c r="A43" s="10"/>
      <c r="B43" s="11" t="s">
        <v>105</v>
      </c>
      <c r="C43" s="12" t="s">
        <v>106</v>
      </c>
      <c r="D43" s="12" t="s">
        <v>107</v>
      </c>
      <c r="E43" s="14">
        <v>9</v>
      </c>
      <c r="F43" s="14">
        <v>16596</v>
      </c>
      <c r="G43" s="15">
        <f t="shared" si="0"/>
        <v>1.6884497025972266E-3</v>
      </c>
      <c r="H43" s="16"/>
    </row>
    <row r="44" spans="1:8" ht="13.5" customHeight="1" x14ac:dyDescent="0.25">
      <c r="A44" s="10"/>
      <c r="B44" s="11" t="s">
        <v>108</v>
      </c>
      <c r="C44" s="12" t="s">
        <v>109</v>
      </c>
      <c r="D44" s="12" t="s">
        <v>110</v>
      </c>
      <c r="E44" s="14">
        <v>62</v>
      </c>
      <c r="F44" s="14">
        <v>14897.98</v>
      </c>
      <c r="G44" s="15">
        <f t="shared" si="0"/>
        <v>1.5156959448240194E-3</v>
      </c>
      <c r="H44" s="16"/>
    </row>
    <row r="45" spans="1:8" x14ac:dyDescent="0.25">
      <c r="A45" s="10"/>
      <c r="B45" s="11" t="s">
        <v>111</v>
      </c>
      <c r="C45" s="12" t="s">
        <v>112</v>
      </c>
      <c r="D45" s="12" t="s">
        <v>113</v>
      </c>
      <c r="E45" s="14">
        <v>5</v>
      </c>
      <c r="F45" s="14">
        <v>10673.75</v>
      </c>
      <c r="G45" s="15">
        <f t="shared" si="0"/>
        <v>1.0859297428957066E-3</v>
      </c>
      <c r="H45" s="16"/>
    </row>
    <row r="46" spans="1:8" x14ac:dyDescent="0.25">
      <c r="A46" s="10"/>
      <c r="B46" s="11" t="s">
        <v>114</v>
      </c>
      <c r="C46" s="12" t="s">
        <v>115</v>
      </c>
      <c r="D46" s="12" t="s">
        <v>116</v>
      </c>
      <c r="E46" s="14">
        <v>2</v>
      </c>
      <c r="F46" s="14">
        <v>10200.4</v>
      </c>
      <c r="G46" s="15">
        <f t="shared" si="0"/>
        <v>1.0377718936112768E-3</v>
      </c>
      <c r="H46" s="16"/>
    </row>
    <row r="47" spans="1:8" x14ac:dyDescent="0.25">
      <c r="A47" s="10"/>
      <c r="B47" s="11" t="s">
        <v>117</v>
      </c>
      <c r="C47" s="12" t="s">
        <v>118</v>
      </c>
      <c r="D47" s="12" t="s">
        <v>119</v>
      </c>
      <c r="E47" s="14">
        <v>106</v>
      </c>
      <c r="F47" s="14">
        <v>54923.9</v>
      </c>
      <c r="G47" s="15">
        <f t="shared" si="0"/>
        <v>5.5878671137912636E-3</v>
      </c>
      <c r="H47" s="16"/>
    </row>
    <row r="48" spans="1:8" x14ac:dyDescent="0.25">
      <c r="A48" s="10"/>
      <c r="B48" s="11" t="s">
        <v>120</v>
      </c>
      <c r="C48" s="12" t="s">
        <v>121</v>
      </c>
      <c r="D48" s="12" t="s">
        <v>122</v>
      </c>
      <c r="E48" s="14">
        <v>16</v>
      </c>
      <c r="F48" s="14">
        <v>15594.4</v>
      </c>
      <c r="G48" s="15">
        <f t="shared" si="0"/>
        <v>1.5865485684612068E-3</v>
      </c>
      <c r="H48" s="16"/>
    </row>
    <row r="49" spans="1:15" x14ac:dyDescent="0.25">
      <c r="A49" s="10"/>
      <c r="B49" s="11" t="s">
        <v>123</v>
      </c>
      <c r="C49" s="12" t="s">
        <v>124</v>
      </c>
      <c r="D49" s="12" t="s">
        <v>77</v>
      </c>
      <c r="E49" s="14">
        <v>5</v>
      </c>
      <c r="F49" s="14">
        <v>28562</v>
      </c>
      <c r="G49" s="15">
        <f t="shared" si="0"/>
        <v>2.9058508318620139E-3</v>
      </c>
      <c r="H49" s="16"/>
    </row>
    <row r="50" spans="1:15" x14ac:dyDescent="0.25">
      <c r="A50" s="10"/>
      <c r="B50" s="11" t="s">
        <v>125</v>
      </c>
      <c r="C50" s="12" t="s">
        <v>126</v>
      </c>
      <c r="D50" s="12" t="s">
        <v>127</v>
      </c>
      <c r="E50" s="14">
        <v>5</v>
      </c>
      <c r="F50" s="14">
        <v>10064.5</v>
      </c>
      <c r="G50" s="15">
        <f t="shared" si="0"/>
        <v>1.0239456514696183E-3</v>
      </c>
      <c r="H50" s="16"/>
    </row>
    <row r="51" spans="1:15" x14ac:dyDescent="0.25">
      <c r="A51" s="10"/>
      <c r="B51" s="11" t="s">
        <v>128</v>
      </c>
      <c r="C51" s="12" t="s">
        <v>129</v>
      </c>
      <c r="D51" s="12" t="s">
        <v>130</v>
      </c>
      <c r="E51" s="14">
        <v>8</v>
      </c>
      <c r="F51" s="14">
        <v>9528</v>
      </c>
      <c r="G51" s="15">
        <f t="shared" si="0"/>
        <v>9.6936302520766288E-4</v>
      </c>
      <c r="H51" s="16"/>
    </row>
    <row r="52" spans="1:15" x14ac:dyDescent="0.25">
      <c r="A52" s="10"/>
      <c r="B52" s="11" t="s">
        <v>131</v>
      </c>
      <c r="C52" s="12" t="s">
        <v>132</v>
      </c>
      <c r="D52" s="12" t="s">
        <v>133</v>
      </c>
      <c r="E52" s="14">
        <v>13</v>
      </c>
      <c r="F52" s="14">
        <v>15560.35</v>
      </c>
      <c r="G52" s="15">
        <f t="shared" si="0"/>
        <v>1.5830843775493345E-3</v>
      </c>
      <c r="H52" s="16"/>
    </row>
    <row r="53" spans="1:15" x14ac:dyDescent="0.25">
      <c r="A53" s="10"/>
      <c r="B53" s="11" t="s">
        <v>134</v>
      </c>
      <c r="C53" s="12" t="s">
        <v>135</v>
      </c>
      <c r="D53" s="12" t="s">
        <v>136</v>
      </c>
      <c r="E53" s="14">
        <v>3</v>
      </c>
      <c r="F53" s="14">
        <v>15288.9</v>
      </c>
      <c r="G53" s="15">
        <f t="shared" si="0"/>
        <v>1.5554675016894875E-3</v>
      </c>
      <c r="H53" s="16"/>
      <c r="L53" s="12"/>
      <c r="M53" s="12"/>
      <c r="N53" s="12"/>
      <c r="O53" s="12"/>
    </row>
    <row r="54" spans="1:15" x14ac:dyDescent="0.25">
      <c r="A54" s="10"/>
      <c r="B54" s="11" t="s">
        <v>137</v>
      </c>
      <c r="C54" s="12" t="s">
        <v>138</v>
      </c>
      <c r="D54" s="12" t="s">
        <v>139</v>
      </c>
      <c r="E54" s="14">
        <v>14</v>
      </c>
      <c r="F54" s="14">
        <v>9735.6</v>
      </c>
      <c r="G54" s="15">
        <f t="shared" si="0"/>
        <v>9.9048390724304405E-4</v>
      </c>
      <c r="H54" s="16"/>
      <c r="L54" s="12"/>
      <c r="M54" s="12"/>
      <c r="N54" s="12"/>
      <c r="O54" s="12"/>
    </row>
    <row r="55" spans="1:15" x14ac:dyDescent="0.25">
      <c r="A55" s="10"/>
      <c r="B55" s="11" t="s">
        <v>140</v>
      </c>
      <c r="C55" s="12" t="s">
        <v>141</v>
      </c>
      <c r="D55" s="12" t="s">
        <v>142</v>
      </c>
      <c r="E55" s="14">
        <v>30</v>
      </c>
      <c r="F55" s="14">
        <v>18189</v>
      </c>
      <c r="G55" s="15">
        <f t="shared" si="0"/>
        <v>1.8505188985623617E-3</v>
      </c>
      <c r="H55" s="16"/>
      <c r="L55" s="12"/>
      <c r="M55" s="12"/>
      <c r="N55" s="12"/>
      <c r="O55" s="12"/>
    </row>
    <row r="56" spans="1:15" x14ac:dyDescent="0.25">
      <c r="A56" s="10"/>
      <c r="B56" s="11" t="s">
        <v>143</v>
      </c>
      <c r="C56" s="12" t="s">
        <v>144</v>
      </c>
      <c r="D56" s="12" t="s">
        <v>145</v>
      </c>
      <c r="E56" s="14">
        <v>61</v>
      </c>
      <c r="F56" s="14">
        <v>18153.599999999999</v>
      </c>
      <c r="G56" s="15">
        <f t="shared" si="0"/>
        <v>1.8469173608742474E-3</v>
      </c>
      <c r="H56" s="16"/>
      <c r="L56" s="12"/>
      <c r="M56" s="12"/>
      <c r="N56" s="12"/>
      <c r="O56" s="12"/>
    </row>
    <row r="57" spans="1:15" x14ac:dyDescent="0.25">
      <c r="A57" s="10"/>
      <c r="B57" s="11" t="s">
        <v>146</v>
      </c>
      <c r="C57" s="12" t="s">
        <v>147</v>
      </c>
      <c r="D57" s="12" t="s">
        <v>42</v>
      </c>
      <c r="E57" s="14">
        <v>2</v>
      </c>
      <c r="F57" s="14">
        <v>12488.7</v>
      </c>
      <c r="G57" s="15">
        <f t="shared" si="0"/>
        <v>1.270579766258495E-3</v>
      </c>
      <c r="H57" s="16"/>
      <c r="L57" s="12"/>
      <c r="M57" s="12"/>
      <c r="N57" s="12"/>
      <c r="O57" s="12"/>
    </row>
    <row r="58" spans="1:15" x14ac:dyDescent="0.25">
      <c r="A58" s="10"/>
      <c r="B58" s="11" t="s">
        <v>148</v>
      </c>
      <c r="C58" s="12" t="s">
        <v>149</v>
      </c>
      <c r="D58" s="12" t="s">
        <v>150</v>
      </c>
      <c r="E58" s="14">
        <v>3</v>
      </c>
      <c r="F58" s="14">
        <v>19014.45</v>
      </c>
      <c r="G58" s="15">
        <f t="shared" si="0"/>
        <v>1.9344988218576665E-3</v>
      </c>
      <c r="H58" s="16"/>
      <c r="L58" s="12"/>
      <c r="M58" s="12"/>
      <c r="N58" s="12"/>
      <c r="O58" s="12"/>
    </row>
    <row r="59" spans="1:15" outlineLevel="1" x14ac:dyDescent="0.25">
      <c r="A59" s="10"/>
      <c r="B59" s="11" t="s">
        <v>151</v>
      </c>
      <c r="C59" s="12" t="s">
        <v>152</v>
      </c>
      <c r="D59" s="12" t="s">
        <v>57</v>
      </c>
      <c r="E59" s="14">
        <v>19</v>
      </c>
      <c r="F59" s="14">
        <v>35225.050000000003</v>
      </c>
      <c r="G59" s="15">
        <f t="shared" si="0"/>
        <v>3.5837385632967243E-3</v>
      </c>
      <c r="H59" s="16"/>
      <c r="L59" s="12"/>
      <c r="M59" s="12"/>
      <c r="N59" s="12"/>
      <c r="O59" s="12"/>
    </row>
    <row r="60" spans="1:15" outlineLevel="1" x14ac:dyDescent="0.25">
      <c r="A60" s="10"/>
      <c r="B60" s="11" t="s">
        <v>153</v>
      </c>
      <c r="C60" s="12" t="s">
        <v>154</v>
      </c>
      <c r="D60" s="12" t="s">
        <v>57</v>
      </c>
      <c r="E60" s="14">
        <v>39</v>
      </c>
      <c r="F60" s="14">
        <v>48055.8</v>
      </c>
      <c r="G60" s="15">
        <f t="shared" si="0"/>
        <v>4.8891179331207396E-3</v>
      </c>
      <c r="H60" s="16"/>
      <c r="L60" s="12"/>
      <c r="M60" s="12"/>
      <c r="N60" s="12"/>
      <c r="O60" s="12"/>
    </row>
    <row r="61" spans="1:15" outlineLevel="1" x14ac:dyDescent="0.25">
      <c r="A61" s="10"/>
      <c r="B61" s="11" t="s">
        <v>155</v>
      </c>
      <c r="C61" s="12" t="s">
        <v>156</v>
      </c>
      <c r="D61" s="12" t="s">
        <v>157</v>
      </c>
      <c r="E61" s="14">
        <v>5</v>
      </c>
      <c r="F61" s="14">
        <v>13449.75</v>
      </c>
      <c r="G61" s="15">
        <f t="shared" si="0"/>
        <v>1.3683554101896268E-3</v>
      </c>
      <c r="H61" s="16"/>
    </row>
    <row r="62" spans="1:15" outlineLevel="1" x14ac:dyDescent="0.25">
      <c r="A62" s="10"/>
      <c r="B62" s="11" t="s">
        <v>158</v>
      </c>
      <c r="C62" s="12" t="s">
        <v>159</v>
      </c>
      <c r="D62" s="12" t="s">
        <v>160</v>
      </c>
      <c r="E62" s="14">
        <v>42</v>
      </c>
      <c r="F62" s="14">
        <v>20269.2</v>
      </c>
      <c r="G62" s="15">
        <f t="shared" si="0"/>
        <v>2.0621550199978128E-3</v>
      </c>
      <c r="H62" s="16"/>
    </row>
    <row r="63" spans="1:15" outlineLevel="1" x14ac:dyDescent="0.25">
      <c r="A63" s="10"/>
      <c r="B63" s="11" t="s">
        <v>161</v>
      </c>
      <c r="C63" s="12" t="s">
        <v>162</v>
      </c>
      <c r="D63" s="12" t="s">
        <v>163</v>
      </c>
      <c r="E63" s="14">
        <v>1</v>
      </c>
      <c r="F63" s="14">
        <v>3804.5</v>
      </c>
      <c r="G63" s="15">
        <f t="shared" si="0"/>
        <v>3.8706356311949558E-4</v>
      </c>
      <c r="H63" s="16"/>
    </row>
    <row r="64" spans="1:15" outlineLevel="1" x14ac:dyDescent="0.25">
      <c r="A64" s="10"/>
      <c r="B64" s="11" t="s">
        <v>164</v>
      </c>
      <c r="C64" s="12" t="s">
        <v>165</v>
      </c>
      <c r="D64" s="12" t="s">
        <v>42</v>
      </c>
      <c r="E64" s="14">
        <v>3</v>
      </c>
      <c r="F64" s="14">
        <v>16351.2</v>
      </c>
      <c r="G64" s="15">
        <f t="shared" si="0"/>
        <v>1.6635441538387426E-3</v>
      </c>
      <c r="H64" s="16"/>
    </row>
    <row r="65" spans="1:8" outlineLevel="1" x14ac:dyDescent="0.25">
      <c r="A65" s="10"/>
      <c r="B65" s="11" t="s">
        <v>166</v>
      </c>
      <c r="C65" s="12" t="s">
        <v>167</v>
      </c>
      <c r="D65" s="12" t="s">
        <v>168</v>
      </c>
      <c r="E65" s="14">
        <v>48</v>
      </c>
      <c r="F65" s="14">
        <v>13684.8</v>
      </c>
      <c r="G65" s="15">
        <f t="shared" si="0"/>
        <v>1.3922690100085879E-3</v>
      </c>
      <c r="H65" s="16"/>
    </row>
    <row r="66" spans="1:8" outlineLevel="1" x14ac:dyDescent="0.25">
      <c r="A66" s="10"/>
      <c r="B66" s="11" t="s">
        <v>169</v>
      </c>
      <c r="C66" s="12" t="s">
        <v>170</v>
      </c>
      <c r="D66" s="12" t="s">
        <v>171</v>
      </c>
      <c r="E66" s="14">
        <v>15</v>
      </c>
      <c r="F66" s="14">
        <v>13427.25</v>
      </c>
      <c r="G66" s="15">
        <f t="shared" si="0"/>
        <v>1.3660662972522662E-3</v>
      </c>
      <c r="H66" s="16"/>
    </row>
    <row r="67" spans="1:8" outlineLevel="1" x14ac:dyDescent="0.25">
      <c r="A67" s="10"/>
      <c r="B67" s="11" t="s">
        <v>172</v>
      </c>
      <c r="C67" s="12" t="s">
        <v>173</v>
      </c>
      <c r="D67" s="12" t="s">
        <v>174</v>
      </c>
      <c r="E67" s="14">
        <v>8</v>
      </c>
      <c r="F67" s="14">
        <v>30591.599999999999</v>
      </c>
      <c r="G67" s="15">
        <f t="shared" si="0"/>
        <v>3.1123389926472227E-3</v>
      </c>
      <c r="H67" s="16"/>
    </row>
    <row r="68" spans="1:8" outlineLevel="1" x14ac:dyDescent="0.25">
      <c r="A68" s="10"/>
      <c r="B68" s="11" t="s">
        <v>175</v>
      </c>
      <c r="C68" s="12" t="s">
        <v>176</v>
      </c>
      <c r="D68" s="12" t="s">
        <v>51</v>
      </c>
      <c r="E68" s="14">
        <v>4</v>
      </c>
      <c r="F68" s="14">
        <v>30812</v>
      </c>
      <c r="G68" s="15">
        <f t="shared" si="0"/>
        <v>3.1347621255980803E-3</v>
      </c>
      <c r="H68" s="16"/>
    </row>
    <row r="69" spans="1:8" outlineLevel="1" x14ac:dyDescent="0.25">
      <c r="A69" s="10"/>
      <c r="B69" s="11" t="s">
        <v>177</v>
      </c>
      <c r="C69" s="12" t="s">
        <v>178</v>
      </c>
      <c r="D69" s="12" t="s">
        <v>70</v>
      </c>
      <c r="E69" s="14">
        <v>4</v>
      </c>
      <c r="F69" s="14">
        <v>8764.4</v>
      </c>
      <c r="G69" s="15">
        <f t="shared" si="0"/>
        <v>8.9167561903128053E-4</v>
      </c>
      <c r="H69" s="16"/>
    </row>
    <row r="70" spans="1:8" outlineLevel="1" x14ac:dyDescent="0.25">
      <c r="A70" s="10"/>
      <c r="B70" s="11" t="s">
        <v>179</v>
      </c>
      <c r="C70" s="12" t="s">
        <v>180</v>
      </c>
      <c r="D70" s="12" t="s">
        <v>30</v>
      </c>
      <c r="E70" s="14">
        <v>34</v>
      </c>
      <c r="F70" s="14">
        <v>58124.7</v>
      </c>
      <c r="G70" s="15">
        <f t="shared" si="0"/>
        <v>5.9135112333425525E-3</v>
      </c>
      <c r="H70" s="16"/>
    </row>
    <row r="71" spans="1:8" outlineLevel="1" x14ac:dyDescent="0.25">
      <c r="A71" s="10"/>
      <c r="B71" s="11" t="s">
        <v>181</v>
      </c>
      <c r="C71" s="12" t="s">
        <v>182</v>
      </c>
      <c r="D71" s="12" t="s">
        <v>54</v>
      </c>
      <c r="E71" s="14">
        <v>55</v>
      </c>
      <c r="F71" s="14">
        <v>34226.5</v>
      </c>
      <c r="G71" s="15">
        <f t="shared" ref="G71:G97" si="1">+F71/$F$110</f>
        <v>3.4821477311366578E-3</v>
      </c>
      <c r="H71" s="16"/>
    </row>
    <row r="72" spans="1:8" outlineLevel="1" x14ac:dyDescent="0.25">
      <c r="A72" s="10"/>
      <c r="B72" s="11" t="s">
        <v>183</v>
      </c>
      <c r="C72" s="12" t="s">
        <v>184</v>
      </c>
      <c r="D72" s="12" t="s">
        <v>185</v>
      </c>
      <c r="E72" s="14">
        <v>2</v>
      </c>
      <c r="F72" s="14">
        <v>3033.2</v>
      </c>
      <c r="G72" s="15">
        <f t="shared" si="1"/>
        <v>3.0859277162677192E-4</v>
      </c>
      <c r="H72" s="16"/>
    </row>
    <row r="73" spans="1:8" outlineLevel="1" x14ac:dyDescent="0.25">
      <c r="A73" s="10"/>
      <c r="B73" s="11" t="s">
        <v>186</v>
      </c>
      <c r="C73" s="12" t="s">
        <v>187</v>
      </c>
      <c r="D73" s="12" t="s">
        <v>188</v>
      </c>
      <c r="E73" s="14">
        <v>13</v>
      </c>
      <c r="F73" s="14">
        <v>55490.5</v>
      </c>
      <c r="G73" s="15">
        <f t="shared" si="1"/>
        <v>5.6455120644716434E-3</v>
      </c>
      <c r="H73" s="16"/>
    </row>
    <row r="74" spans="1:8" x14ac:dyDescent="0.25">
      <c r="B74" s="11" t="s">
        <v>189</v>
      </c>
      <c r="C74" s="12" t="s">
        <v>190</v>
      </c>
      <c r="D74" s="12" t="s">
        <v>57</v>
      </c>
      <c r="E74" s="14">
        <v>106</v>
      </c>
      <c r="F74" s="14">
        <v>11800.98</v>
      </c>
      <c r="G74" s="15">
        <f t="shared" si="1"/>
        <v>1.2006122662904205E-3</v>
      </c>
      <c r="H74" s="16"/>
    </row>
    <row r="75" spans="1:8" x14ac:dyDescent="0.25">
      <c r="B75" s="11" t="s">
        <v>191</v>
      </c>
      <c r="C75" s="12" t="s">
        <v>192</v>
      </c>
      <c r="D75" s="12" t="s">
        <v>193</v>
      </c>
      <c r="E75" s="14">
        <v>4</v>
      </c>
      <c r="F75" s="14">
        <v>47208</v>
      </c>
      <c r="G75" s="15">
        <f t="shared" si="1"/>
        <v>4.8028641576409901E-3</v>
      </c>
      <c r="H75" s="16"/>
    </row>
    <row r="76" spans="1:8" x14ac:dyDescent="0.25">
      <c r="B76" s="11" t="s">
        <v>194</v>
      </c>
      <c r="C76" s="12" t="s">
        <v>195</v>
      </c>
      <c r="D76" s="12" t="s">
        <v>77</v>
      </c>
      <c r="E76" s="14">
        <v>4</v>
      </c>
      <c r="F76" s="14">
        <v>11359.4</v>
      </c>
      <c r="G76" s="15">
        <f t="shared" si="1"/>
        <v>1.1556866444735439E-3</v>
      </c>
      <c r="H76" s="16"/>
    </row>
    <row r="77" spans="1:8" x14ac:dyDescent="0.25">
      <c r="B77" s="11" t="s">
        <v>196</v>
      </c>
      <c r="C77" s="12" t="s">
        <v>197</v>
      </c>
      <c r="D77" s="12" t="s">
        <v>198</v>
      </c>
      <c r="E77" s="14">
        <v>3</v>
      </c>
      <c r="F77" s="14">
        <v>11741.1</v>
      </c>
      <c r="G77" s="15">
        <f t="shared" si="1"/>
        <v>1.194520173726458E-3</v>
      </c>
      <c r="H77" s="16"/>
    </row>
    <row r="78" spans="1:8" x14ac:dyDescent="0.25">
      <c r="A78" s="17" t="s">
        <v>199</v>
      </c>
      <c r="B78" s="11" t="s">
        <v>200</v>
      </c>
      <c r="C78" s="12" t="s">
        <v>201</v>
      </c>
      <c r="D78" s="12" t="s">
        <v>202</v>
      </c>
      <c r="E78" s="14">
        <v>18</v>
      </c>
      <c r="F78" s="14">
        <v>9182.7000000000007</v>
      </c>
      <c r="G78" s="15">
        <f t="shared" si="1"/>
        <v>9.3423277199563464E-4</v>
      </c>
      <c r="H78" s="16"/>
    </row>
    <row r="79" spans="1:8" x14ac:dyDescent="0.25">
      <c r="B79" s="11" t="s">
        <v>203</v>
      </c>
      <c r="C79" s="12" t="s">
        <v>204</v>
      </c>
      <c r="D79" s="12" t="s">
        <v>57</v>
      </c>
      <c r="E79" s="14">
        <v>14</v>
      </c>
      <c r="F79" s="14">
        <v>7336.7</v>
      </c>
      <c r="G79" s="15">
        <f t="shared" si="1"/>
        <v>7.4642377277928844E-4</v>
      </c>
      <c r="H79" s="16"/>
    </row>
    <row r="80" spans="1:8" x14ac:dyDescent="0.25">
      <c r="B80" s="11" t="s">
        <v>205</v>
      </c>
      <c r="C80" s="12" t="s">
        <v>206</v>
      </c>
      <c r="D80" s="12" t="s">
        <v>207</v>
      </c>
      <c r="E80" s="14">
        <v>1</v>
      </c>
      <c r="F80" s="14">
        <v>13238</v>
      </c>
      <c r="G80" s="15">
        <f t="shared" si="1"/>
        <v>1.3468123139902437E-3</v>
      </c>
      <c r="H80" s="16"/>
    </row>
    <row r="81" spans="1:8" x14ac:dyDescent="0.25">
      <c r="B81" s="11" t="s">
        <v>208</v>
      </c>
      <c r="C81" s="12" t="s">
        <v>209</v>
      </c>
      <c r="D81" s="12" t="s">
        <v>210</v>
      </c>
      <c r="E81" s="14">
        <v>3</v>
      </c>
      <c r="F81" s="14">
        <v>7493.55</v>
      </c>
      <c r="G81" s="15">
        <f t="shared" si="1"/>
        <v>7.6238143341151167E-4</v>
      </c>
      <c r="H81" s="16"/>
    </row>
    <row r="82" spans="1:8" x14ac:dyDescent="0.25">
      <c r="A82" s="18" t="s">
        <v>211</v>
      </c>
      <c r="B82" s="11" t="s">
        <v>212</v>
      </c>
      <c r="C82" s="12" t="s">
        <v>213</v>
      </c>
      <c r="D82" s="12" t="s">
        <v>214</v>
      </c>
      <c r="E82" s="14">
        <v>2</v>
      </c>
      <c r="F82" s="14">
        <v>16201.4</v>
      </c>
      <c r="G82" s="15">
        <f t="shared" si="1"/>
        <v>1.6483037485935589E-3</v>
      </c>
      <c r="H82" s="16"/>
    </row>
    <row r="83" spans="1:8" x14ac:dyDescent="0.25">
      <c r="B83" s="11" t="s">
        <v>215</v>
      </c>
      <c r="C83" s="12" t="s">
        <v>216</v>
      </c>
      <c r="D83" s="12" t="s">
        <v>188</v>
      </c>
      <c r="E83" s="14">
        <v>9</v>
      </c>
      <c r="F83" s="14">
        <v>14194.8</v>
      </c>
      <c r="G83" s="15">
        <f t="shared" si="1"/>
        <v>1.4441555699220962E-3</v>
      </c>
      <c r="H83" s="16"/>
    </row>
    <row r="84" spans="1:8" x14ac:dyDescent="0.25">
      <c r="B84" s="11" t="s">
        <v>217</v>
      </c>
      <c r="C84" s="12" t="s">
        <v>218</v>
      </c>
      <c r="D84" s="12" t="s">
        <v>70</v>
      </c>
      <c r="E84" s="14">
        <v>2</v>
      </c>
      <c r="F84" s="14">
        <v>6793.1</v>
      </c>
      <c r="G84" s="15">
        <f t="shared" si="1"/>
        <v>6.9111880421265481E-4</v>
      </c>
      <c r="H84" s="16"/>
    </row>
    <row r="85" spans="1:8" x14ac:dyDescent="0.25">
      <c r="B85" s="11" t="s">
        <v>219</v>
      </c>
      <c r="C85" s="12" t="s">
        <v>220</v>
      </c>
      <c r="D85" s="12" t="s">
        <v>51</v>
      </c>
      <c r="E85" s="14">
        <v>9</v>
      </c>
      <c r="F85" s="14">
        <v>32192.55</v>
      </c>
      <c r="G85" s="15">
        <f t="shared" si="1"/>
        <v>3.275217008516892E-3</v>
      </c>
      <c r="H85" s="16"/>
    </row>
    <row r="86" spans="1:8" x14ac:dyDescent="0.25">
      <c r="B86" s="11" t="s">
        <v>221</v>
      </c>
      <c r="C86" s="12" t="s">
        <v>222</v>
      </c>
      <c r="D86" s="12" t="s">
        <v>223</v>
      </c>
      <c r="E86" s="14">
        <v>53</v>
      </c>
      <c r="F86" s="14">
        <v>23489.599999999999</v>
      </c>
      <c r="G86" s="15">
        <f t="shared" si="1"/>
        <v>2.3897932112634255E-3</v>
      </c>
      <c r="H86" s="16"/>
    </row>
    <row r="87" spans="1:8" x14ac:dyDescent="0.25">
      <c r="B87" s="11" t="s">
        <v>224</v>
      </c>
      <c r="C87" s="12" t="s">
        <v>225</v>
      </c>
      <c r="D87" s="12" t="s">
        <v>226</v>
      </c>
      <c r="E87" s="14">
        <v>63</v>
      </c>
      <c r="F87" s="14">
        <v>22229.55</v>
      </c>
      <c r="G87" s="15">
        <f t="shared" si="1"/>
        <v>2.2615977998535898E-3</v>
      </c>
      <c r="H87" s="16"/>
    </row>
    <row r="88" spans="1:8" x14ac:dyDescent="0.25">
      <c r="B88" s="11" t="s">
        <v>227</v>
      </c>
      <c r="C88" s="12" t="s">
        <v>228</v>
      </c>
      <c r="D88" s="12" t="s">
        <v>229</v>
      </c>
      <c r="E88" s="14">
        <v>72</v>
      </c>
      <c r="F88" s="14">
        <v>19677.599999999999</v>
      </c>
      <c r="G88" s="15">
        <f t="shared" si="1"/>
        <v>2.0019666104981429E-3</v>
      </c>
      <c r="H88" s="16"/>
    </row>
    <row r="89" spans="1:8" x14ac:dyDescent="0.25">
      <c r="B89" s="11" t="s">
        <v>230</v>
      </c>
      <c r="C89" s="12" t="s">
        <v>231</v>
      </c>
      <c r="D89" s="12" t="s">
        <v>232</v>
      </c>
      <c r="E89" s="14">
        <v>85</v>
      </c>
      <c r="F89" s="14">
        <v>17968.150000000001</v>
      </c>
      <c r="G89" s="15">
        <f t="shared" si="1"/>
        <v>1.8280499833527571E-3</v>
      </c>
      <c r="H89" s="16"/>
    </row>
    <row r="90" spans="1:8" x14ac:dyDescent="0.25">
      <c r="B90" s="11" t="s">
        <v>233</v>
      </c>
      <c r="C90" s="12" t="s">
        <v>234</v>
      </c>
      <c r="D90" s="12" t="s">
        <v>235</v>
      </c>
      <c r="E90" s="14">
        <v>4</v>
      </c>
      <c r="F90" s="14">
        <v>12200.6</v>
      </c>
      <c r="G90" s="15">
        <f t="shared" si="1"/>
        <v>1.2412689468250012E-3</v>
      </c>
      <c r="H90" s="16"/>
    </row>
    <row r="91" spans="1:8" x14ac:dyDescent="0.25">
      <c r="B91" s="11" t="s">
        <v>236</v>
      </c>
      <c r="C91" s="12" t="s">
        <v>237</v>
      </c>
      <c r="D91" s="12" t="s">
        <v>238</v>
      </c>
      <c r="E91" s="14">
        <v>5</v>
      </c>
      <c r="F91" s="14">
        <v>3590</v>
      </c>
      <c r="G91" s="15">
        <f t="shared" si="1"/>
        <v>3.6524068644999057E-4</v>
      </c>
      <c r="H91" s="16"/>
    </row>
    <row r="92" spans="1:8" x14ac:dyDescent="0.25">
      <c r="A92" s="19" t="s">
        <v>239</v>
      </c>
      <c r="B92" s="11" t="s">
        <v>240</v>
      </c>
      <c r="C92" s="12" t="s">
        <v>241</v>
      </c>
      <c r="D92" s="12" t="s">
        <v>242</v>
      </c>
      <c r="E92" s="14">
        <v>138</v>
      </c>
      <c r="F92" s="14">
        <v>13103.1</v>
      </c>
      <c r="G92" s="15">
        <f t="shared" si="1"/>
        <v>1.3330878102013569E-3</v>
      </c>
      <c r="H92" s="16"/>
    </row>
    <row r="93" spans="1:8" x14ac:dyDescent="0.25">
      <c r="B93" s="11" t="s">
        <v>243</v>
      </c>
      <c r="C93" s="12" t="s">
        <v>244</v>
      </c>
      <c r="D93" s="12" t="s">
        <v>245</v>
      </c>
      <c r="E93" s="14">
        <v>3</v>
      </c>
      <c r="F93" s="14">
        <v>22723.95</v>
      </c>
      <c r="G93" s="15">
        <f t="shared" si="1"/>
        <v>2.3118972414638613E-3</v>
      </c>
      <c r="H93" s="16"/>
    </row>
    <row r="94" spans="1:8" x14ac:dyDescent="0.25">
      <c r="B94" s="11" t="s">
        <v>246</v>
      </c>
      <c r="C94" s="12" t="s">
        <v>247</v>
      </c>
      <c r="D94" s="12" t="s">
        <v>248</v>
      </c>
      <c r="E94" s="14">
        <v>9</v>
      </c>
      <c r="F94" s="14">
        <v>14309.1</v>
      </c>
      <c r="G94" s="15">
        <f t="shared" si="1"/>
        <v>1.4557842636438885E-3</v>
      </c>
      <c r="H94" s="16"/>
    </row>
    <row r="95" spans="1:8" x14ac:dyDescent="0.25">
      <c r="B95" s="11" t="s">
        <v>249</v>
      </c>
      <c r="C95" s="12" t="s">
        <v>250</v>
      </c>
      <c r="D95" s="12" t="s">
        <v>42</v>
      </c>
      <c r="E95" s="14">
        <v>14</v>
      </c>
      <c r="F95" s="14">
        <v>25145.4</v>
      </c>
      <c r="G95" s="15">
        <f t="shared" si="1"/>
        <v>2.5582515757826166E-3</v>
      </c>
      <c r="H95" s="16"/>
    </row>
    <row r="96" spans="1:8" x14ac:dyDescent="0.25">
      <c r="B96" s="11" t="s">
        <v>251</v>
      </c>
      <c r="C96" s="12" t="s">
        <v>252</v>
      </c>
      <c r="D96" s="12" t="s">
        <v>253</v>
      </c>
      <c r="E96" s="14">
        <v>43</v>
      </c>
      <c r="F96" s="14">
        <v>14839.3</v>
      </c>
      <c r="G96" s="15">
        <f t="shared" si="1"/>
        <v>1.5097259382833828E-3</v>
      </c>
      <c r="H96" s="16"/>
    </row>
    <row r="97" spans="1:8" x14ac:dyDescent="0.25">
      <c r="B97" s="11" t="s">
        <v>254</v>
      </c>
      <c r="C97" s="12" t="s">
        <v>255</v>
      </c>
      <c r="D97" s="12" t="s">
        <v>130</v>
      </c>
      <c r="E97" s="14">
        <v>4</v>
      </c>
      <c r="F97" s="14">
        <v>7893.6</v>
      </c>
      <c r="G97" s="15">
        <f t="shared" si="1"/>
        <v>8.0308186143778426E-4</v>
      </c>
      <c r="H97" s="16"/>
    </row>
    <row r="98" spans="1:8" x14ac:dyDescent="0.25">
      <c r="B98" s="20"/>
      <c r="C98" s="20" t="s">
        <v>256</v>
      </c>
      <c r="D98" s="20"/>
      <c r="E98" s="21"/>
      <c r="F98" s="22">
        <f>SUM(F7:F97)</f>
        <v>9498877.9499999993</v>
      </c>
      <c r="G98" s="23">
        <f>+F98/$F$110</f>
        <v>0.96640019581133108</v>
      </c>
      <c r="H98" s="24"/>
    </row>
    <row r="99" spans="1:8" x14ac:dyDescent="0.25">
      <c r="A99" s="12" t="s">
        <v>257</v>
      </c>
    </row>
    <row r="100" spans="1:8" x14ac:dyDescent="0.25">
      <c r="A100" s="12" t="s">
        <v>258</v>
      </c>
      <c r="B100" s="25"/>
      <c r="C100" s="25" t="s">
        <v>259</v>
      </c>
      <c r="D100" s="25"/>
      <c r="E100" s="25"/>
      <c r="F100" s="25" t="s">
        <v>10</v>
      </c>
      <c r="G100" s="25" t="s">
        <v>11</v>
      </c>
      <c r="H100" s="25" t="s">
        <v>12</v>
      </c>
    </row>
    <row r="101" spans="1:8" x14ac:dyDescent="0.25">
      <c r="B101" s="26"/>
      <c r="C101" s="20" t="s">
        <v>260</v>
      </c>
      <c r="D101" s="12"/>
      <c r="E101" s="27"/>
      <c r="F101" s="28" t="s">
        <v>261</v>
      </c>
      <c r="G101" s="27">
        <v>0</v>
      </c>
      <c r="H101" s="12"/>
    </row>
    <row r="102" spans="1:8" x14ac:dyDescent="0.25">
      <c r="B102" s="26" t="s">
        <v>262</v>
      </c>
      <c r="C102" s="20" t="s">
        <v>263</v>
      </c>
      <c r="D102" s="20"/>
      <c r="E102" s="21"/>
      <c r="F102" s="14">
        <v>134993.32</v>
      </c>
      <c r="G102" s="23">
        <f>+F102/$F$110</f>
        <v>1.3733998011967476E-2</v>
      </c>
      <c r="H102" s="12"/>
    </row>
    <row r="103" spans="1:8" x14ac:dyDescent="0.25">
      <c r="B103" s="26"/>
      <c r="C103" s="20" t="s">
        <v>264</v>
      </c>
      <c r="D103" s="12"/>
      <c r="E103" s="27"/>
      <c r="F103" s="21" t="s">
        <v>261</v>
      </c>
      <c r="G103" s="27">
        <v>0</v>
      </c>
      <c r="H103" s="12"/>
    </row>
    <row r="104" spans="1:8" x14ac:dyDescent="0.25">
      <c r="B104" s="26"/>
      <c r="C104" s="20" t="s">
        <v>265</v>
      </c>
      <c r="D104" s="12"/>
      <c r="E104" s="27"/>
      <c r="F104" s="21" t="s">
        <v>261</v>
      </c>
      <c r="G104" s="27">
        <v>0</v>
      </c>
      <c r="H104" s="12"/>
    </row>
    <row r="105" spans="1:8" x14ac:dyDescent="0.25">
      <c r="B105" s="26"/>
      <c r="C105" s="20" t="s">
        <v>266</v>
      </c>
      <c r="D105" s="12"/>
      <c r="E105" s="27"/>
      <c r="F105" s="21" t="s">
        <v>261</v>
      </c>
      <c r="G105" s="27">
        <v>0</v>
      </c>
      <c r="H105" s="12"/>
    </row>
    <row r="106" spans="1:8" x14ac:dyDescent="0.25">
      <c r="B106" s="12" t="s">
        <v>211</v>
      </c>
      <c r="C106" s="12" t="s">
        <v>267</v>
      </c>
      <c r="D106" s="12"/>
      <c r="E106" s="27"/>
      <c r="F106" s="14">
        <v>195263.69</v>
      </c>
      <c r="G106" s="23">
        <f>+F106/$F$110</f>
        <v>1.9865806176701434E-2</v>
      </c>
      <c r="H106" s="12"/>
    </row>
    <row r="107" spans="1:8" x14ac:dyDescent="0.25">
      <c r="B107" s="26"/>
      <c r="C107" s="12"/>
      <c r="D107" s="12"/>
      <c r="E107" s="27"/>
      <c r="F107" s="28"/>
      <c r="G107" s="23"/>
      <c r="H107" s="12"/>
    </row>
    <row r="108" spans="1:8" x14ac:dyDescent="0.25">
      <c r="B108" s="26"/>
      <c r="C108" s="12" t="s">
        <v>268</v>
      </c>
      <c r="D108" s="12"/>
      <c r="E108" s="27"/>
      <c r="F108" s="29">
        <f>SUM(F101:F107)</f>
        <v>330257.01</v>
      </c>
      <c r="G108" s="23">
        <f>+F108/$F$110</f>
        <v>3.3599804188668911E-2</v>
      </c>
      <c r="H108" s="12"/>
    </row>
    <row r="109" spans="1:8" x14ac:dyDescent="0.25">
      <c r="B109" s="26"/>
      <c r="C109" s="12"/>
      <c r="D109" s="12"/>
      <c r="E109" s="27"/>
      <c r="F109" s="29"/>
      <c r="G109" s="30"/>
      <c r="H109" s="12"/>
    </row>
    <row r="110" spans="1:8" x14ac:dyDescent="0.25">
      <c r="B110" s="31"/>
      <c r="C110" s="32" t="s">
        <v>269</v>
      </c>
      <c r="D110" s="33"/>
      <c r="E110" s="34"/>
      <c r="F110" s="34">
        <f>+F108+F98</f>
        <v>9829134.959999999</v>
      </c>
      <c r="G110" s="35">
        <v>1</v>
      </c>
      <c r="H110" s="12"/>
    </row>
    <row r="111" spans="1:8" x14ac:dyDescent="0.25">
      <c r="F111" s="36">
        <v>0</v>
      </c>
    </row>
    <row r="112" spans="1:8" x14ac:dyDescent="0.25">
      <c r="C112" s="20" t="s">
        <v>270</v>
      </c>
      <c r="D112" s="37">
        <v>26.8</v>
      </c>
      <c r="F112" s="4"/>
    </row>
    <row r="113" spans="2:8" x14ac:dyDescent="0.25">
      <c r="C113" s="20" t="s">
        <v>271</v>
      </c>
      <c r="D113" s="37">
        <v>9.64</v>
      </c>
    </row>
    <row r="114" spans="2:8" x14ac:dyDescent="0.25">
      <c r="C114" s="20" t="s">
        <v>272</v>
      </c>
      <c r="D114" s="37">
        <v>6.95</v>
      </c>
    </row>
    <row r="115" spans="2:8" x14ac:dyDescent="0.25">
      <c r="C115" s="20" t="s">
        <v>273</v>
      </c>
      <c r="D115" s="38">
        <v>14.391</v>
      </c>
    </row>
    <row r="116" spans="2:8" x14ac:dyDescent="0.25">
      <c r="C116" s="20" t="s">
        <v>274</v>
      </c>
      <c r="D116" s="38">
        <v>14.146000000000001</v>
      </c>
    </row>
    <row r="117" spans="2:8" x14ac:dyDescent="0.25">
      <c r="C117" s="20" t="s">
        <v>275</v>
      </c>
      <c r="D117" s="39"/>
    </row>
    <row r="118" spans="2:8" x14ac:dyDescent="0.25">
      <c r="C118" s="20" t="s">
        <v>276</v>
      </c>
      <c r="D118" s="40">
        <v>0</v>
      </c>
    </row>
    <row r="119" spans="2:8" x14ac:dyDescent="0.25">
      <c r="C119" s="20" t="s">
        <v>277</v>
      </c>
      <c r="D119" s="40">
        <v>0</v>
      </c>
      <c r="F119" s="36"/>
      <c r="G119" s="41"/>
    </row>
    <row r="120" spans="2:8" x14ac:dyDescent="0.25">
      <c r="B120" s="42"/>
      <c r="C120" s="10"/>
    </row>
    <row r="121" spans="2:8" x14ac:dyDescent="0.25">
      <c r="F121" s="4"/>
    </row>
    <row r="122" spans="2:8" x14ac:dyDescent="0.25">
      <c r="C122" s="25" t="s">
        <v>278</v>
      </c>
      <c r="D122" s="25"/>
      <c r="E122" s="25"/>
      <c r="F122" s="25"/>
      <c r="G122" s="25"/>
      <c r="H122" s="25"/>
    </row>
    <row r="123" spans="2:8" x14ac:dyDescent="0.25">
      <c r="C123" s="25" t="s">
        <v>279</v>
      </c>
      <c r="D123" s="25"/>
      <c r="E123" s="25"/>
      <c r="F123" s="25" t="s">
        <v>10</v>
      </c>
      <c r="G123" s="25" t="s">
        <v>11</v>
      </c>
      <c r="H123" s="25" t="s">
        <v>12</v>
      </c>
    </row>
    <row r="124" spans="2:8" x14ac:dyDescent="0.25">
      <c r="C124" s="20" t="s">
        <v>280</v>
      </c>
      <c r="D124" s="12"/>
      <c r="E124" s="27"/>
      <c r="F124" s="43">
        <f>SUMIF(Table134567689[[Industry ]],A99,Table134567689[Market Value])</f>
        <v>0</v>
      </c>
      <c r="G124" s="44">
        <f>+F124/$F$110</f>
        <v>0</v>
      </c>
      <c r="H124" s="12"/>
    </row>
    <row r="125" spans="2:8" x14ac:dyDescent="0.25">
      <c r="C125" s="12" t="s">
        <v>281</v>
      </c>
      <c r="D125" s="12"/>
      <c r="E125" s="27"/>
      <c r="F125" s="43">
        <f>SUMIF(Table134567689[[Industry ]],A100,Table134567689[Market Value])</f>
        <v>0</v>
      </c>
      <c r="G125" s="44">
        <f>+F125/$F$110</f>
        <v>0</v>
      </c>
      <c r="H125" s="12"/>
    </row>
    <row r="126" spans="2:8" x14ac:dyDescent="0.25">
      <c r="C126" s="12" t="s">
        <v>282</v>
      </c>
      <c r="D126" s="12"/>
      <c r="E126" s="27"/>
      <c r="F126" s="43">
        <f>SUMIF($E$138:$E$145,C126,H138:H145)</f>
        <v>0</v>
      </c>
      <c r="G126" s="44">
        <f>+F126/$F$110</f>
        <v>0</v>
      </c>
      <c r="H126" s="12"/>
    </row>
    <row r="127" spans="2:8" x14ac:dyDescent="0.25">
      <c r="C127" s="12" t="s">
        <v>283</v>
      </c>
      <c r="D127" s="12"/>
      <c r="E127" s="27"/>
      <c r="F127" s="43">
        <f t="shared" ref="F127:F135" si="2">SUMIF($E$138:$E$145,C127,H139:H146)</f>
        <v>0</v>
      </c>
      <c r="G127" s="44">
        <f t="shared" ref="G127:G135" si="3">+F127/$F$110</f>
        <v>0</v>
      </c>
      <c r="H127" s="12"/>
    </row>
    <row r="128" spans="2:8" x14ac:dyDescent="0.25">
      <c r="C128" s="12" t="s">
        <v>284</v>
      </c>
      <c r="D128" s="12"/>
      <c r="E128" s="27"/>
      <c r="F128" s="43">
        <f t="shared" si="2"/>
        <v>0</v>
      </c>
      <c r="G128" s="44">
        <f t="shared" si="3"/>
        <v>0</v>
      </c>
      <c r="H128" s="12"/>
    </row>
    <row r="129" spans="3:8" x14ac:dyDescent="0.25">
      <c r="C129" s="12" t="s">
        <v>285</v>
      </c>
      <c r="D129" s="12"/>
      <c r="E129" s="27"/>
      <c r="F129" s="43">
        <f t="shared" si="2"/>
        <v>0</v>
      </c>
      <c r="G129" s="44">
        <f t="shared" si="3"/>
        <v>0</v>
      </c>
      <c r="H129" s="12"/>
    </row>
    <row r="130" spans="3:8" x14ac:dyDescent="0.25">
      <c r="C130" s="12" t="s">
        <v>286</v>
      </c>
      <c r="D130" s="12"/>
      <c r="E130" s="27"/>
      <c r="F130" s="43">
        <f t="shared" si="2"/>
        <v>0</v>
      </c>
      <c r="G130" s="44">
        <f t="shared" si="3"/>
        <v>0</v>
      </c>
      <c r="H130" s="12"/>
    </row>
    <row r="131" spans="3:8" x14ac:dyDescent="0.25">
      <c r="C131" s="12" t="s">
        <v>287</v>
      </c>
      <c r="D131" s="12"/>
      <c r="E131" s="27"/>
      <c r="F131" s="43">
        <f t="shared" si="2"/>
        <v>0</v>
      </c>
      <c r="G131" s="44">
        <f t="shared" si="3"/>
        <v>0</v>
      </c>
      <c r="H131" s="12"/>
    </row>
    <row r="132" spans="3:8" x14ac:dyDescent="0.25">
      <c r="C132" s="12" t="s">
        <v>288</v>
      </c>
      <c r="D132" s="12"/>
      <c r="E132" s="27"/>
      <c r="F132" s="43">
        <f t="shared" si="2"/>
        <v>0</v>
      </c>
      <c r="G132" s="44">
        <f t="shared" si="3"/>
        <v>0</v>
      </c>
      <c r="H132" s="12"/>
    </row>
    <row r="133" spans="3:8" x14ac:dyDescent="0.25">
      <c r="C133" s="12" t="s">
        <v>289</v>
      </c>
      <c r="D133" s="12"/>
      <c r="E133" s="27"/>
      <c r="F133" s="43">
        <f>SUMIF($E$138:$E$145,C133,H145:H152)</f>
        <v>0</v>
      </c>
      <c r="G133" s="44">
        <f t="shared" si="3"/>
        <v>0</v>
      </c>
      <c r="H133" s="12"/>
    </row>
    <row r="134" spans="3:8" x14ac:dyDescent="0.25">
      <c r="C134" s="12" t="s">
        <v>290</v>
      </c>
      <c r="D134" s="12"/>
      <c r="E134" s="27"/>
      <c r="F134" s="43">
        <f t="shared" si="2"/>
        <v>0</v>
      </c>
      <c r="G134" s="44">
        <f t="shared" si="3"/>
        <v>0</v>
      </c>
      <c r="H134" s="12"/>
    </row>
    <row r="135" spans="3:8" x14ac:dyDescent="0.25">
      <c r="C135" s="12" t="s">
        <v>291</v>
      </c>
      <c r="D135" s="12"/>
      <c r="E135" s="27"/>
      <c r="F135" s="43">
        <f t="shared" si="2"/>
        <v>0</v>
      </c>
      <c r="G135" s="44">
        <f t="shared" si="3"/>
        <v>0</v>
      </c>
      <c r="H135" s="12"/>
    </row>
    <row r="138" spans="3:8" x14ac:dyDescent="0.25">
      <c r="E138" s="12" t="s">
        <v>282</v>
      </c>
      <c r="F138" s="12" t="s">
        <v>292</v>
      </c>
      <c r="G138" s="1">
        <f t="shared" ref="G138:G145" si="4">SUMIF($H$7:$H$57,F138,$E$7:$E$57)</f>
        <v>0</v>
      </c>
      <c r="H138" s="1">
        <f t="shared" ref="H138:H145" si="5">SUMIF($H$7:$H$57,F138,$F$7:$F$57)</f>
        <v>0</v>
      </c>
    </row>
    <row r="139" spans="3:8" x14ac:dyDescent="0.25">
      <c r="E139" s="12" t="s">
        <v>282</v>
      </c>
      <c r="F139" s="12" t="s">
        <v>293</v>
      </c>
      <c r="G139" s="1">
        <f t="shared" si="4"/>
        <v>0</v>
      </c>
      <c r="H139" s="1">
        <f t="shared" si="5"/>
        <v>0</v>
      </c>
    </row>
    <row r="140" spans="3:8" x14ac:dyDescent="0.25">
      <c r="E140" s="12" t="s">
        <v>282</v>
      </c>
      <c r="F140" s="12" t="s">
        <v>294</v>
      </c>
      <c r="G140" s="1">
        <f t="shared" si="4"/>
        <v>0</v>
      </c>
      <c r="H140" s="1">
        <f t="shared" si="5"/>
        <v>0</v>
      </c>
    </row>
    <row r="141" spans="3:8" x14ac:dyDescent="0.25">
      <c r="E141" s="12" t="s">
        <v>284</v>
      </c>
      <c r="F141" s="12" t="s">
        <v>295</v>
      </c>
      <c r="G141" s="1">
        <f t="shared" si="4"/>
        <v>0</v>
      </c>
      <c r="H141" s="1">
        <f t="shared" si="5"/>
        <v>0</v>
      </c>
    </row>
    <row r="142" spans="3:8" x14ac:dyDescent="0.25">
      <c r="E142" s="12" t="s">
        <v>285</v>
      </c>
      <c r="F142" s="12" t="s">
        <v>296</v>
      </c>
      <c r="G142" s="1">
        <f t="shared" si="4"/>
        <v>0</v>
      </c>
      <c r="H142" s="1">
        <f t="shared" si="5"/>
        <v>0</v>
      </c>
    </row>
    <row r="143" spans="3:8" x14ac:dyDescent="0.25">
      <c r="E143" s="12" t="s">
        <v>282</v>
      </c>
      <c r="F143" s="12" t="s">
        <v>297</v>
      </c>
      <c r="G143" s="1">
        <f t="shared" si="4"/>
        <v>0</v>
      </c>
      <c r="H143" s="1">
        <f t="shared" si="5"/>
        <v>0</v>
      </c>
    </row>
    <row r="144" spans="3:8" x14ac:dyDescent="0.25">
      <c r="E144" s="12" t="s">
        <v>285</v>
      </c>
      <c r="F144" s="12" t="s">
        <v>298</v>
      </c>
      <c r="G144" s="1">
        <f t="shared" si="4"/>
        <v>0</v>
      </c>
      <c r="H144" s="1">
        <f t="shared" si="5"/>
        <v>0</v>
      </c>
    </row>
    <row r="145" spans="5:8" x14ac:dyDescent="0.25">
      <c r="E145" s="12" t="s">
        <v>282</v>
      </c>
      <c r="F145" s="12" t="s">
        <v>299</v>
      </c>
      <c r="G145" s="1">
        <f t="shared" si="4"/>
        <v>0</v>
      </c>
      <c r="H145" s="1">
        <f t="shared" si="5"/>
        <v>0</v>
      </c>
    </row>
    <row r="146" spans="5:8" x14ac:dyDescent="0.25">
      <c r="G146" s="1" t="s">
        <v>300</v>
      </c>
      <c r="H146" s="1" t="s">
        <v>300</v>
      </c>
    </row>
    <row r="147" spans="5:8" hidden="1" x14ac:dyDescent="0.25"/>
    <row r="148" spans="5:8" hidden="1" x14ac:dyDescent="0.25"/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Port_Tax Saver</vt:lpstr>
      <vt:lpstr>'Port_Tax Saver'!Print_Area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Malav Dave</dc:creator>
  <cp:lastModifiedBy>Malav Dave</cp:lastModifiedBy>
  <dcterms:created xsi:type="dcterms:W3CDTF">2024-10-03T12:44:33Z</dcterms:created>
  <dcterms:modified xsi:type="dcterms:W3CDTF">2024-10-03T12:44:42Z</dcterms:modified>
</cp:coreProperties>
</file>